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IZDATAKA'!$3:$4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<sst xmlns="http://schemas.openxmlformats.org/spreadsheetml/2006/main" count="143" uniqueCount="91">
  <si>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</si>
  <si>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</si>
  <si>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</si>
  <si>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</si>
  <si>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</si>
  <si>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</si>
  <si>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</si>
  <si>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</si>
  <si>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</si>
  <si>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</si>
  <si>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</si>
  <si>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</si>
  <si>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</si>
  <si>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</si>
  <si>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</si>
  <si>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</si>
  <si>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</si>
  <si>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</si>
  <si>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</si>
  <si>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</si>
  <si>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</si>
  <si>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</si>
  <si>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</si>
  <si>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</si>
  <si>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</si>
  <si>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</si>
  <si>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</si>
  <si>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</si>
  <si>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</si>
  <si>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</si>
  <si>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</si>
  <si>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</si>
  <si>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</si>
  <si>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</si>
  <si>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</si>
  <si>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</si>
  <si>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</si>
  <si>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</si>
  <si>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</si>
  <si>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</si>
  <si>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</si>
  <si>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</si>
  <si>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</si>
  <si>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</si>
  <si>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2018.</t>
  </si>
  <si>
    <t>Ukupno prihodi i primici za 2019.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</si>
  <si>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</si>
  <si>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</si>
  <si>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</si>
  <si>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</si>
  <si>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</si>
  <si>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638 Tekuće pomoći-EU</t>
  </si>
  <si>
    <t>652 Sufinanciranje</t>
  </si>
  <si>
    <t>661 Pružene usluge</t>
  </si>
  <si>
    <t>663 Donacije</t>
  </si>
  <si>
    <t>671Prihodi proračun</t>
  </si>
  <si>
    <t>721 Prihod od prodaje građ.obj.</t>
  </si>
  <si>
    <t>Naknade građ. i kuć. -druge nagrade</t>
  </si>
  <si>
    <t>Ostale nakn.građ.i kuć.</t>
  </si>
  <si>
    <t>Izradio:</t>
  </si>
  <si>
    <t>Ravnatelj:</t>
  </si>
  <si>
    <t>Saša Sambolek, prof.</t>
  </si>
  <si>
    <t>636 Pomoći iz nenadl.prorač.</t>
  </si>
  <si>
    <t xml:space="preserve">Antonija Kiš </t>
  </si>
  <si>
    <t>2021.</t>
  </si>
  <si>
    <t>Školska natjecanja i smotre</t>
  </si>
  <si>
    <t xml:space="preserve">Rashodi poslovanja </t>
  </si>
  <si>
    <t>Troškovi i naknade mentorima</t>
  </si>
  <si>
    <t>Prehrana i materijal za natjecanja</t>
  </si>
  <si>
    <t>A100011</t>
  </si>
  <si>
    <t>A100007</t>
  </si>
  <si>
    <t>UKUPNO</t>
  </si>
  <si>
    <t>Redovni program SŠ</t>
  </si>
  <si>
    <t>PROJEKCIJA PLANA ZA 2022.</t>
  </si>
  <si>
    <t>2022.</t>
  </si>
  <si>
    <t>922 Preneseni višak</t>
  </si>
  <si>
    <t>OIB: 28990867382</t>
  </si>
  <si>
    <t xml:space="preserve">Predsjednica školskog odobora: </t>
  </si>
  <si>
    <t>Iva Leško Turkalj</t>
  </si>
  <si>
    <t>PRIJEDLOG PLANA ZA 2021.</t>
  </si>
  <si>
    <t>PROJEKCIJA PLANA ZA 2023.</t>
  </si>
  <si>
    <t>2023.</t>
  </si>
  <si>
    <t>Prijedlog plana 
za 2021.</t>
  </si>
  <si>
    <t>Projekcija plana
za 2022.</t>
  </si>
  <si>
    <t>Projekcija plana 
za 2023.</t>
  </si>
  <si>
    <t>PRIJEDLOG FINANCIJSKOG PLANA (SREDNJA ŠKOLA TINA UJEVIĆA KUTINA) ZA 2021. I                                                                                                                                                PROJEKCIJA PLANA ZA  2022. I 2023. GODINU</t>
  </si>
  <si>
    <t>T100004</t>
  </si>
  <si>
    <t xml:space="preserve">Osiguravanje pomoćnika u nastavi učenicima s teškoćama </t>
  </si>
  <si>
    <t>Rashodi poslovanja</t>
  </si>
  <si>
    <r>
      <t xml:space="preserve">PRORAČUNSKI KORISNIK     </t>
    </r>
    <r>
      <rPr>
        <sz val="14"/>
        <color indexed="8"/>
        <rFont val="Arial"/>
        <family val="2"/>
      </rPr>
      <t xml:space="preserve">SREDNJA ŠKOLA TINA UJEVIĆA                     Mate Lovraka 3, Kutina </t>
    </r>
  </si>
  <si>
    <t>KUTINA, 21. prosinca 2020.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</si>
</sst>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[$-41A]d\.\ mmmm\ yyyy\."/>
    <numFmt numFmtId="182" formatCode="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80" fontId="25" fillId="0" borderId="0" xfId="103" applyNumberFormat="1" applyFont="1" applyFill="1" applyBorder="1" applyAlignment="1" applyProtection="1">
      <alignment/>
      <protection/>
    </xf>
    <xf numFmtId="180" fontId="27" fillId="0" borderId="0" xfId="103" applyNumberFormat="1" applyFont="1" applyFill="1" applyBorder="1" applyAlignment="1" applyProtection="1">
      <alignment/>
      <protection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2" fillId="0" borderId="44" xfId="0" applyNumberFormat="1" applyFont="1" applyFill="1" applyBorder="1" applyAlignment="1">
      <alignment horizontal="left" wrapText="1"/>
    </xf>
    <xf numFmtId="1" fontId="22" fillId="49" borderId="39" xfId="0" applyNumberFormat="1" applyFont="1" applyFill="1" applyBorder="1" applyAlignment="1">
      <alignment horizontal="left" wrapText="1"/>
    </xf>
    <xf numFmtId="0" fontId="22" fillId="0" borderId="45" xfId="0" applyFont="1" applyBorder="1" applyAlignment="1">
      <alignment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1" fontId="21" fillId="49" borderId="25" xfId="0" applyNumberFormat="1" applyFont="1" applyFill="1" applyBorder="1" applyAlignment="1">
      <alignment horizontal="left" wrapText="1"/>
    </xf>
    <xf numFmtId="0" fontId="21" fillId="51" borderId="0" xfId="0" applyFont="1" applyFill="1" applyAlignment="1">
      <alignment/>
    </xf>
    <xf numFmtId="180" fontId="27" fillId="0" borderId="0" xfId="0" applyNumberFormat="1" applyFont="1" applyFill="1" applyBorder="1" applyAlignment="1" applyProtection="1">
      <alignment/>
      <protection/>
    </xf>
    <xf numFmtId="180" fontId="21" fillId="0" borderId="20" xfId="103" applyNumberFormat="1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/>
    </xf>
    <xf numFmtId="3" fontId="21" fillId="0" borderId="46" xfId="0" applyNumberFormat="1" applyFont="1" applyFill="1" applyBorder="1" applyAlignment="1">
      <alignment/>
    </xf>
    <xf numFmtId="180" fontId="21" fillId="0" borderId="25" xfId="103" applyNumberFormat="1" applyFont="1" applyFill="1" applyBorder="1" applyAlignment="1">
      <alignment vertical="center" wrapText="1"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180" fontId="36" fillId="0" borderId="0" xfId="103" applyNumberFormat="1" applyFont="1" applyFill="1" applyBorder="1" applyAlignment="1" applyProtection="1">
      <alignment/>
      <protection/>
    </xf>
    <xf numFmtId="180" fontId="34" fillId="0" borderId="0" xfId="103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4" fillId="0" borderId="25" xfId="0" applyNumberFormat="1" applyFont="1" applyFill="1" applyBorder="1" applyAlignment="1" applyProtection="1">
      <alignment horizontal="center"/>
      <protection/>
    </xf>
    <xf numFmtId="0" fontId="34" fillId="0" borderId="25" xfId="0" applyNumberFormat="1" applyFont="1" applyFill="1" applyBorder="1" applyAlignment="1" applyProtection="1">
      <alignment wrapText="1"/>
      <protection/>
    </xf>
    <xf numFmtId="180" fontId="34" fillId="0" borderId="25" xfId="103" applyNumberFormat="1" applyFont="1" applyFill="1" applyBorder="1" applyAlignment="1" applyProtection="1">
      <alignment/>
      <protection/>
    </xf>
    <xf numFmtId="0" fontId="36" fillId="0" borderId="25" xfId="0" applyNumberFormat="1" applyFont="1" applyFill="1" applyBorder="1" applyAlignment="1" applyProtection="1">
      <alignment horizontal="center"/>
      <protection/>
    </xf>
    <xf numFmtId="0" fontId="36" fillId="0" borderId="25" xfId="0" applyNumberFormat="1" applyFont="1" applyFill="1" applyBorder="1" applyAlignment="1" applyProtection="1">
      <alignment wrapText="1"/>
      <protection/>
    </xf>
    <xf numFmtId="180" fontId="36" fillId="0" borderId="25" xfId="103" applyNumberFormat="1" applyFont="1" applyFill="1" applyBorder="1" applyAlignment="1" applyProtection="1">
      <alignment/>
      <protection/>
    </xf>
    <xf numFmtId="0" fontId="34" fillId="0" borderId="25" xfId="0" applyNumberFormat="1" applyFont="1" applyFill="1" applyBorder="1" applyAlignment="1" applyProtection="1">
      <alignment horizontal="center" vertical="center"/>
      <protection/>
    </xf>
    <xf numFmtId="3" fontId="21" fillId="0" borderId="21" xfId="0" applyNumberFormat="1" applyFont="1" applyBorder="1" applyAlignment="1">
      <alignment vertical="center" wrapText="1"/>
    </xf>
    <xf numFmtId="3" fontId="21" fillId="0" borderId="25" xfId="0" applyNumberFormat="1" applyFont="1" applyBorder="1" applyAlignment="1">
      <alignment vertical="center" wrapText="1"/>
    </xf>
    <xf numFmtId="180" fontId="34" fillId="51" borderId="25" xfId="103" applyNumberFormat="1" applyFont="1" applyFill="1" applyBorder="1" applyAlignment="1" applyProtection="1">
      <alignment/>
      <protection/>
    </xf>
    <xf numFmtId="0" fontId="34" fillId="0" borderId="25" xfId="0" applyNumberFormat="1" applyFont="1" applyFill="1" applyBorder="1" applyAlignment="1" applyProtection="1">
      <alignment horizontal="center" wrapText="1"/>
      <protection/>
    </xf>
    <xf numFmtId="180" fontId="34" fillId="15" borderId="25" xfId="103" applyNumberFormat="1" applyFont="1" applyFill="1" applyBorder="1" applyAlignment="1" applyProtection="1">
      <alignment/>
      <protection/>
    </xf>
    <xf numFmtId="180" fontId="34" fillId="15" borderId="25" xfId="103" applyNumberFormat="1" applyFont="1" applyFill="1" applyBorder="1" applyAlignment="1" applyProtection="1">
      <alignment horizontal="center"/>
      <protection/>
    </xf>
    <xf numFmtId="0" fontId="36" fillId="0" borderId="47" xfId="0" applyNumberFormat="1" applyFont="1" applyFill="1" applyBorder="1" applyAlignment="1" applyProtection="1">
      <alignment horizontal="center"/>
      <protection/>
    </xf>
    <xf numFmtId="0" fontId="36" fillId="0" borderId="47" xfId="0" applyNumberFormat="1" applyFont="1" applyFill="1" applyBorder="1" applyAlignment="1" applyProtection="1">
      <alignment wrapText="1"/>
      <protection/>
    </xf>
    <xf numFmtId="180" fontId="36" fillId="0" borderId="47" xfId="103" applyNumberFormat="1" applyFont="1" applyFill="1" applyBorder="1" applyAlignment="1" applyProtection="1">
      <alignment/>
      <protection/>
    </xf>
    <xf numFmtId="180" fontId="37" fillId="16" borderId="25" xfId="103" applyNumberFormat="1" applyFont="1" applyFill="1" applyBorder="1" applyAlignment="1" applyProtection="1">
      <alignment/>
      <protection/>
    </xf>
    <xf numFmtId="0" fontId="34" fillId="16" borderId="25" xfId="0" applyNumberFormat="1" applyFont="1" applyFill="1" applyBorder="1" applyAlignment="1" applyProtection="1">
      <alignment horizontal="center"/>
      <protection/>
    </xf>
    <xf numFmtId="0" fontId="34" fillId="16" borderId="25" xfId="0" applyNumberFormat="1" applyFont="1" applyFill="1" applyBorder="1" applyAlignment="1" applyProtection="1">
      <alignment wrapText="1"/>
      <protection/>
    </xf>
    <xf numFmtId="0" fontId="34" fillId="16" borderId="48" xfId="0" applyNumberFormat="1" applyFont="1" applyFill="1" applyBorder="1" applyAlignment="1" applyProtection="1">
      <alignment horizontal="center" vertical="center"/>
      <protection/>
    </xf>
    <xf numFmtId="0" fontId="34" fillId="16" borderId="48" xfId="0" applyNumberFormat="1" applyFont="1" applyFill="1" applyBorder="1" applyAlignment="1" applyProtection="1">
      <alignment horizontal="center" vertical="center" wrapText="1"/>
      <protection/>
    </xf>
    <xf numFmtId="180" fontId="34" fillId="16" borderId="48" xfId="103" applyNumberFormat="1" applyFont="1" applyFill="1" applyBorder="1" applyAlignment="1" applyProtection="1">
      <alignment horizontal="center" vertical="center"/>
      <protection/>
    </xf>
    <xf numFmtId="180" fontId="21" fillId="0" borderId="21" xfId="103" applyNumberFormat="1" applyFont="1" applyBorder="1" applyAlignment="1">
      <alignment vertical="center" wrapText="1"/>
    </xf>
    <xf numFmtId="0" fontId="36" fillId="0" borderId="47" xfId="0" applyNumberFormat="1" applyFont="1" applyFill="1" applyBorder="1" applyAlignment="1" applyProtection="1">
      <alignment horizontal="center" vertical="center"/>
      <protection/>
    </xf>
    <xf numFmtId="0" fontId="34" fillId="16" borderId="48" xfId="0" applyNumberFormat="1" applyFont="1" applyFill="1" applyBorder="1" applyAlignment="1" applyProtection="1">
      <alignment vertical="center" wrapText="1"/>
      <protection/>
    </xf>
    <xf numFmtId="180" fontId="34" fillId="16" borderId="48" xfId="103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9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9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6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6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50" xfId="0" applyNumberFormat="1" applyFont="1" applyFill="1" applyBorder="1" applyAlignment="1" applyProtection="1" quotePrefix="1">
      <alignment horizontal="left" wrapText="1"/>
      <protection/>
    </xf>
    <xf numFmtId="0" fontId="35" fillId="0" borderId="50" xfId="0" applyNumberFormat="1" applyFont="1" applyFill="1" applyBorder="1" applyAlignment="1" applyProtection="1">
      <alignment wrapText="1"/>
      <protection/>
    </xf>
    <xf numFmtId="180" fontId="36" fillId="0" borderId="51" xfId="103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  <xf numFmtId="0" fontId="28" fillId="35" borderId="0" xfId="0" applyNumberFormat="1" applyFont="1" applyFill="1" applyBorder="1" applyAlignment="1" applyProtection="1">
      <alignment horizontal="center" wrapText="1"/>
      <protection/>
    </xf>
    <xf numFmtId="0" fontId="36" fillId="35" borderId="0" xfId="0" applyNumberFormat="1" applyFont="1" applyFill="1" applyBorder="1" applyAlignment="1" applyProtection="1">
      <alignment horizontal="center" wrapText="1"/>
      <protection/>
    </xf>
    <xf numFmtId="180" fontId="36" fillId="0" borderId="0" xfId="103" applyNumberFormat="1" applyFont="1" applyFill="1" applyBorder="1" applyAlignment="1" applyProtection="1">
      <alignment horizontal="center"/>
      <protection/>
    </xf>
    <xf numFmtId="180" fontId="36" fillId="0" borderId="50" xfId="103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197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197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107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107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view="pageBreakPreview" zoomScale="120" zoomScaleSheetLayoutView="120" zoomScalePageLayoutView="0" workbookViewId="0" topLeftCell="A1">
      <selection activeCell="F13" sqref="F1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63"/>
      <c r="B2" s="163"/>
      <c r="C2" s="163"/>
      <c r="D2" s="163"/>
      <c r="E2" s="163"/>
      <c r="F2" s="163"/>
      <c r="G2" s="163"/>
      <c r="H2" s="163"/>
    </row>
    <row r="3" spans="1:8" ht="48" customHeight="1">
      <c r="A3" s="164" t="s">
        <v>85</v>
      </c>
      <c r="B3" s="164"/>
      <c r="C3" s="164"/>
      <c r="D3" s="164"/>
      <c r="E3" s="164"/>
      <c r="F3" s="164"/>
      <c r="G3" s="164"/>
      <c r="H3" s="164"/>
    </row>
    <row r="4" spans="1:8" s="73" customFormat="1" ht="26.25" customHeight="1">
      <c r="A4" s="164" t="s">
        <v>39</v>
      </c>
      <c r="B4" s="164"/>
      <c r="C4" s="164"/>
      <c r="D4" s="164"/>
      <c r="E4" s="164"/>
      <c r="F4" s="164"/>
      <c r="G4" s="165"/>
      <c r="H4" s="165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82</v>
      </c>
      <c r="G6" s="80" t="s">
        <v>83</v>
      </c>
      <c r="H6" s="81" t="s">
        <v>84</v>
      </c>
      <c r="I6" s="82"/>
    </row>
    <row r="7" spans="1:9" ht="27.75" customHeight="1">
      <c r="A7" s="166" t="s">
        <v>40</v>
      </c>
      <c r="B7" s="167"/>
      <c r="C7" s="167"/>
      <c r="D7" s="167"/>
      <c r="E7" s="168"/>
      <c r="F7" s="98">
        <f>+F8+F9</f>
        <v>8809460</v>
      </c>
      <c r="G7" s="98">
        <f>G8+G9</f>
        <v>8827460</v>
      </c>
      <c r="H7" s="98">
        <f>+H8+H9</f>
        <v>8827460</v>
      </c>
      <c r="I7" s="95"/>
    </row>
    <row r="8" spans="1:8" ht="22.5" customHeight="1">
      <c r="A8" s="169" t="s">
        <v>0</v>
      </c>
      <c r="B8" s="170"/>
      <c r="C8" s="170"/>
      <c r="D8" s="170"/>
      <c r="E8" s="171"/>
      <c r="F8" s="101">
        <v>8808460</v>
      </c>
      <c r="G8" s="101">
        <v>8826460</v>
      </c>
      <c r="H8" s="101">
        <v>8826460</v>
      </c>
    </row>
    <row r="9" spans="1:8" ht="22.5" customHeight="1">
      <c r="A9" s="172" t="s">
        <v>42</v>
      </c>
      <c r="B9" s="171"/>
      <c r="C9" s="171"/>
      <c r="D9" s="171"/>
      <c r="E9" s="171"/>
      <c r="F9" s="101">
        <v>1000</v>
      </c>
      <c r="G9" s="101">
        <v>1000</v>
      </c>
      <c r="H9" s="101">
        <v>1000</v>
      </c>
    </row>
    <row r="10" spans="1:8" ht="22.5" customHeight="1">
      <c r="A10" s="97" t="s">
        <v>41</v>
      </c>
      <c r="B10" s="100"/>
      <c r="C10" s="100"/>
      <c r="D10" s="100"/>
      <c r="E10" s="100"/>
      <c r="F10" s="98">
        <f>+F11+F12</f>
        <v>8811460</v>
      </c>
      <c r="G10" s="98">
        <f>+G11+G12</f>
        <v>8827460</v>
      </c>
      <c r="H10" s="98">
        <f>+H11+H12</f>
        <v>8827460</v>
      </c>
    </row>
    <row r="11" spans="1:10" ht="22.5" customHeight="1">
      <c r="A11" s="173" t="s">
        <v>1</v>
      </c>
      <c r="B11" s="170"/>
      <c r="C11" s="170"/>
      <c r="D11" s="170"/>
      <c r="E11" s="174"/>
      <c r="F11" s="101">
        <v>8776210</v>
      </c>
      <c r="G11" s="101">
        <v>8772210</v>
      </c>
      <c r="H11" s="84">
        <v>8772210</v>
      </c>
      <c r="I11" s="63"/>
      <c r="J11" s="63"/>
    </row>
    <row r="12" spans="1:10" ht="22.5" customHeight="1">
      <c r="A12" s="175" t="s">
        <v>47</v>
      </c>
      <c r="B12" s="171"/>
      <c r="C12" s="171"/>
      <c r="D12" s="171"/>
      <c r="E12" s="171"/>
      <c r="F12" s="83">
        <v>35250</v>
      </c>
      <c r="G12" s="83">
        <v>55250</v>
      </c>
      <c r="H12" s="84">
        <v>55250</v>
      </c>
      <c r="I12" s="63"/>
      <c r="J12" s="63"/>
    </row>
    <row r="13" spans="1:10" ht="22.5" customHeight="1">
      <c r="A13" s="176" t="s">
        <v>2</v>
      </c>
      <c r="B13" s="167"/>
      <c r="C13" s="167"/>
      <c r="D13" s="167"/>
      <c r="E13" s="167"/>
      <c r="F13" s="99">
        <f>+F7-F10</f>
        <v>-2000</v>
      </c>
      <c r="G13" s="99">
        <f>+G7-G10</f>
        <v>0</v>
      </c>
      <c r="H13" s="99">
        <f>+H7-H10</f>
        <v>0</v>
      </c>
      <c r="J13" s="63"/>
    </row>
    <row r="14" spans="1:8" ht="25.5" customHeight="1">
      <c r="A14" s="164"/>
      <c r="B14" s="177"/>
      <c r="C14" s="177"/>
      <c r="D14" s="177"/>
      <c r="E14" s="177"/>
      <c r="F14" s="178"/>
      <c r="G14" s="178"/>
      <c r="H14" s="178"/>
    </row>
    <row r="15" spans="1:10" ht="27.75" customHeight="1">
      <c r="A15" s="76"/>
      <c r="B15" s="77"/>
      <c r="C15" s="77"/>
      <c r="D15" s="78"/>
      <c r="E15" s="79"/>
      <c r="F15" s="80" t="s">
        <v>82</v>
      </c>
      <c r="G15" s="80" t="s">
        <v>83</v>
      </c>
      <c r="H15" s="81" t="s">
        <v>84</v>
      </c>
      <c r="J15" s="63"/>
    </row>
    <row r="16" spans="1:10" ht="30.75" customHeight="1">
      <c r="A16" s="179" t="s">
        <v>48</v>
      </c>
      <c r="B16" s="180"/>
      <c r="C16" s="180"/>
      <c r="D16" s="180"/>
      <c r="E16" s="181"/>
      <c r="F16" s="102">
        <v>2000</v>
      </c>
      <c r="G16" s="102">
        <v>0</v>
      </c>
      <c r="H16" s="103">
        <v>0</v>
      </c>
      <c r="J16" s="63"/>
    </row>
    <row r="17" spans="1:10" ht="34.5" customHeight="1">
      <c r="A17" s="182" t="s">
        <v>49</v>
      </c>
      <c r="B17" s="183"/>
      <c r="C17" s="183"/>
      <c r="D17" s="183"/>
      <c r="E17" s="184"/>
      <c r="F17" s="104">
        <v>2000</v>
      </c>
      <c r="G17" s="104">
        <v>0</v>
      </c>
      <c r="H17" s="99">
        <v>0</v>
      </c>
      <c r="J17" s="63"/>
    </row>
    <row r="18" spans="1:10" s="68" customFormat="1" ht="25.5" customHeight="1">
      <c r="A18" s="187"/>
      <c r="B18" s="177"/>
      <c r="C18" s="177"/>
      <c r="D18" s="177"/>
      <c r="E18" s="177"/>
      <c r="F18" s="178"/>
      <c r="G18" s="178"/>
      <c r="H18" s="178"/>
      <c r="J18" s="105"/>
    </row>
    <row r="19" spans="1:11" s="68" customFormat="1" ht="27.75" customHeight="1">
      <c r="A19" s="76"/>
      <c r="B19" s="77"/>
      <c r="C19" s="77"/>
      <c r="D19" s="78"/>
      <c r="E19" s="79"/>
      <c r="F19" s="80" t="s">
        <v>82</v>
      </c>
      <c r="G19" s="80" t="s">
        <v>83</v>
      </c>
      <c r="H19" s="81" t="s">
        <v>84</v>
      </c>
      <c r="J19" s="105"/>
      <c r="K19" s="105"/>
    </row>
    <row r="20" spans="1:10" s="68" customFormat="1" ht="22.5" customHeight="1">
      <c r="A20" s="169" t="s">
        <v>3</v>
      </c>
      <c r="B20" s="170"/>
      <c r="C20" s="170"/>
      <c r="D20" s="170"/>
      <c r="E20" s="170"/>
      <c r="F20" s="83"/>
      <c r="G20" s="83"/>
      <c r="H20" s="83"/>
      <c r="J20" s="105"/>
    </row>
    <row r="21" spans="1:8" s="68" customFormat="1" ht="33.75" customHeight="1">
      <c r="A21" s="169" t="s">
        <v>4</v>
      </c>
      <c r="B21" s="170"/>
      <c r="C21" s="170"/>
      <c r="D21" s="170"/>
      <c r="E21" s="170"/>
      <c r="F21" s="83"/>
      <c r="G21" s="83"/>
      <c r="H21" s="83"/>
    </row>
    <row r="22" spans="1:11" s="68" customFormat="1" ht="22.5" customHeight="1">
      <c r="A22" s="176" t="s">
        <v>5</v>
      </c>
      <c r="B22" s="167"/>
      <c r="C22" s="167"/>
      <c r="D22" s="167"/>
      <c r="E22" s="167"/>
      <c r="F22" s="98">
        <f>F20-F21</f>
        <v>0</v>
      </c>
      <c r="G22" s="98">
        <f>G20-G21</f>
        <v>0</v>
      </c>
      <c r="H22" s="98">
        <f>H20-H21</f>
        <v>0</v>
      </c>
      <c r="J22" s="106"/>
      <c r="K22" s="105"/>
    </row>
    <row r="23" spans="1:8" s="68" customFormat="1" ht="25.5" customHeight="1">
      <c r="A23" s="187"/>
      <c r="B23" s="177"/>
      <c r="C23" s="177"/>
      <c r="D23" s="177"/>
      <c r="E23" s="177"/>
      <c r="F23" s="178"/>
      <c r="G23" s="178"/>
      <c r="H23" s="178"/>
    </row>
    <row r="24" spans="1:8" s="68" customFormat="1" ht="22.5" customHeight="1">
      <c r="A24" s="173" t="s">
        <v>6</v>
      </c>
      <c r="B24" s="170"/>
      <c r="C24" s="170"/>
      <c r="D24" s="170"/>
      <c r="E24" s="170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85" t="s">
        <v>50</v>
      </c>
      <c r="B26" s="186"/>
      <c r="C26" s="186"/>
      <c r="D26" s="186"/>
      <c r="E26" s="186"/>
      <c r="F26" s="186"/>
      <c r="G26" s="186"/>
      <c r="H26" s="186"/>
    </row>
    <row r="27" ht="12.75">
      <c r="E27" s="107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8"/>
      <c r="F33" s="65"/>
      <c r="G33" s="65"/>
      <c r="H33" s="65"/>
    </row>
    <row r="34" spans="5:8" ht="12.75">
      <c r="E34" s="108"/>
      <c r="F34" s="63"/>
      <c r="G34" s="63"/>
      <c r="H34" s="63"/>
    </row>
    <row r="35" spans="5:8" ht="12.75">
      <c r="E35" s="108"/>
      <c r="F35" s="63"/>
      <c r="G35" s="63"/>
      <c r="H35" s="63"/>
    </row>
    <row r="36" spans="5:8" ht="12.75">
      <c r="E36" s="108"/>
      <c r="F36" s="63"/>
      <c r="G36" s="63"/>
      <c r="H36" s="63"/>
    </row>
    <row r="37" spans="5:8" ht="12.75">
      <c r="E37" s="108"/>
      <c r="F37" s="63"/>
      <c r="G37" s="63"/>
      <c r="H37" s="63"/>
    </row>
    <row r="38" ht="12.75">
      <c r="E38" s="108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9"/>
  <sheetViews>
    <sheetView view="pageBreakPreview" zoomScale="120" zoomScaleSheetLayoutView="120" zoomScalePageLayoutView="0" workbookViewId="0" topLeftCell="A34">
      <selection activeCell="B16" sqref="B16:H16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64" t="s">
        <v>7</v>
      </c>
      <c r="B1" s="164"/>
      <c r="C1" s="164"/>
      <c r="D1" s="164"/>
      <c r="E1" s="164"/>
      <c r="F1" s="164"/>
      <c r="G1" s="164"/>
      <c r="H1" s="164"/>
    </row>
    <row r="2" spans="1:8" s="1" customFormat="1" ht="13.5" thickBot="1">
      <c r="A2" s="17"/>
      <c r="H2" s="18" t="s">
        <v>8</v>
      </c>
    </row>
    <row r="3" spans="1:8" s="1" customFormat="1" ht="26.25" thickBot="1">
      <c r="A3" s="92" t="s">
        <v>9</v>
      </c>
      <c r="B3" s="191" t="s">
        <v>64</v>
      </c>
      <c r="C3" s="192"/>
      <c r="D3" s="192"/>
      <c r="E3" s="192"/>
      <c r="F3" s="192"/>
      <c r="G3" s="192"/>
      <c r="H3" s="193"/>
    </row>
    <row r="4" spans="1:10" s="1" customFormat="1" ht="90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43</v>
      </c>
      <c r="H4" s="21" t="s">
        <v>17</v>
      </c>
      <c r="J4" s="125"/>
    </row>
    <row r="5" spans="1:8" s="1" customFormat="1" ht="26.25" thickBot="1">
      <c r="A5" s="115" t="s">
        <v>62</v>
      </c>
      <c r="B5" s="127"/>
      <c r="C5" s="111"/>
      <c r="D5" s="111"/>
      <c r="E5" s="144">
        <v>7902600</v>
      </c>
      <c r="F5" s="111"/>
      <c r="G5" s="112"/>
      <c r="H5" s="113"/>
    </row>
    <row r="6" spans="1:8" s="1" customFormat="1" ht="25.5">
      <c r="A6" s="3" t="s">
        <v>51</v>
      </c>
      <c r="B6" s="4"/>
      <c r="C6" s="5"/>
      <c r="D6" s="6"/>
      <c r="E6" s="7"/>
      <c r="F6" s="7"/>
      <c r="G6" s="8"/>
      <c r="H6" s="9"/>
    </row>
    <row r="7" spans="1:8" s="1" customFormat="1" ht="25.5">
      <c r="A7" s="22" t="s">
        <v>52</v>
      </c>
      <c r="B7" s="23"/>
      <c r="C7" s="24"/>
      <c r="D7" s="24">
        <v>55000</v>
      </c>
      <c r="E7" s="24"/>
      <c r="F7" s="24"/>
      <c r="G7" s="25"/>
      <c r="H7" s="26"/>
    </row>
    <row r="8" spans="1:8" s="1" customFormat="1" ht="25.5">
      <c r="A8" s="22" t="s">
        <v>53</v>
      </c>
      <c r="B8" s="23"/>
      <c r="C8" s="24">
        <v>100010</v>
      </c>
      <c r="D8" s="24"/>
      <c r="E8" s="24"/>
      <c r="F8" s="24"/>
      <c r="G8" s="25"/>
      <c r="H8" s="26"/>
    </row>
    <row r="9" spans="1:8" s="1" customFormat="1" ht="12.75">
      <c r="A9" s="22" t="s">
        <v>54</v>
      </c>
      <c r="B9" s="23"/>
      <c r="C9" s="24"/>
      <c r="D9" s="24"/>
      <c r="E9" s="24"/>
      <c r="F9" s="24">
        <v>3000</v>
      </c>
      <c r="G9" s="25"/>
      <c r="H9" s="26"/>
    </row>
    <row r="10" spans="1:8" s="1" customFormat="1" ht="25.5">
      <c r="A10" s="22" t="s">
        <v>55</v>
      </c>
      <c r="B10" s="128">
        <v>745850</v>
      </c>
      <c r="C10" s="24"/>
      <c r="D10" s="24"/>
      <c r="E10" s="24"/>
      <c r="F10" s="24"/>
      <c r="G10" s="25"/>
      <c r="H10" s="26"/>
    </row>
    <row r="11" spans="1:8" s="1" customFormat="1" ht="30" customHeight="1">
      <c r="A11" s="22" t="s">
        <v>56</v>
      </c>
      <c r="B11" s="23"/>
      <c r="C11" s="24"/>
      <c r="D11" s="24"/>
      <c r="E11" s="24"/>
      <c r="F11" s="24"/>
      <c r="G11" s="25">
        <v>1000</v>
      </c>
      <c r="H11" s="26"/>
    </row>
    <row r="12" spans="1:8" s="1" customFormat="1" ht="3" customHeight="1">
      <c r="A12" s="22"/>
      <c r="B12" s="23"/>
      <c r="C12" s="24"/>
      <c r="D12" s="24"/>
      <c r="E12" s="24"/>
      <c r="F12" s="24"/>
      <c r="G12" s="25"/>
      <c r="H12" s="26"/>
    </row>
    <row r="13" spans="1:8" s="1" customFormat="1" ht="13.5" hidden="1" thickBot="1">
      <c r="A13" s="22"/>
      <c r="B13" s="23"/>
      <c r="C13" s="24"/>
      <c r="D13" s="24"/>
      <c r="E13" s="24"/>
      <c r="F13" s="24"/>
      <c r="G13" s="25"/>
      <c r="H13" s="26"/>
    </row>
    <row r="14" spans="1:8" s="1" customFormat="1" ht="25.5" customHeight="1" thickBot="1">
      <c r="A14" s="28" t="s">
        <v>75</v>
      </c>
      <c r="B14" s="29"/>
      <c r="C14" s="30"/>
      <c r="D14" s="30"/>
      <c r="E14" s="30">
        <v>2000</v>
      </c>
      <c r="F14" s="30"/>
      <c r="G14" s="31"/>
      <c r="H14" s="32"/>
    </row>
    <row r="15" spans="1:8" s="1" customFormat="1" ht="30" customHeight="1" thickBot="1">
      <c r="A15" s="33" t="s">
        <v>18</v>
      </c>
      <c r="B15" s="129">
        <v>745850</v>
      </c>
      <c r="C15" s="34">
        <v>100010</v>
      </c>
      <c r="D15" s="35">
        <v>55000</v>
      </c>
      <c r="E15" s="34">
        <f>SUM(E5:E14)</f>
        <v>7904600</v>
      </c>
      <c r="F15" s="35">
        <v>3000</v>
      </c>
      <c r="G15" s="34">
        <v>1000</v>
      </c>
      <c r="H15" s="36">
        <v>0</v>
      </c>
    </row>
    <row r="16" spans="1:8" s="1" customFormat="1" ht="28.5" customHeight="1" thickBot="1">
      <c r="A16" s="33" t="s">
        <v>44</v>
      </c>
      <c r="B16" s="188">
        <f>B15+C15+D15+E15+F15+G15+H15</f>
        <v>8809460</v>
      </c>
      <c r="C16" s="189"/>
      <c r="D16" s="189"/>
      <c r="E16" s="189"/>
      <c r="F16" s="189"/>
      <c r="G16" s="189"/>
      <c r="H16" s="190"/>
    </row>
    <row r="17" spans="1:8" ht="13.5" thickBot="1">
      <c r="A17" s="14"/>
      <c r="B17" s="14"/>
      <c r="C17" s="14"/>
      <c r="D17" s="15"/>
      <c r="E17" s="37"/>
      <c r="H17" s="18"/>
    </row>
    <row r="18" spans="1:8" ht="24" customHeight="1" thickBot="1">
      <c r="A18" s="94" t="s">
        <v>9</v>
      </c>
      <c r="B18" s="191" t="s">
        <v>74</v>
      </c>
      <c r="C18" s="192"/>
      <c r="D18" s="192"/>
      <c r="E18" s="192"/>
      <c r="F18" s="192"/>
      <c r="G18" s="192"/>
      <c r="H18" s="193"/>
    </row>
    <row r="19" spans="1:8" ht="89.25">
      <c r="A19" s="114" t="s">
        <v>10</v>
      </c>
      <c r="B19" s="116" t="s">
        <v>11</v>
      </c>
      <c r="C19" s="111" t="s">
        <v>12</v>
      </c>
      <c r="D19" s="111" t="s">
        <v>13</v>
      </c>
      <c r="E19" s="111" t="s">
        <v>14</v>
      </c>
      <c r="F19" s="111" t="s">
        <v>15</v>
      </c>
      <c r="G19" s="111" t="s">
        <v>43</v>
      </c>
      <c r="H19" s="113" t="s">
        <v>17</v>
      </c>
    </row>
    <row r="20" spans="1:8" ht="25.5">
      <c r="A20" s="124" t="s">
        <v>62</v>
      </c>
      <c r="B20" s="130"/>
      <c r="C20" s="122"/>
      <c r="D20" s="122"/>
      <c r="E20" s="145">
        <v>7902600</v>
      </c>
      <c r="F20" s="122"/>
      <c r="G20" s="123"/>
      <c r="H20" s="122"/>
    </row>
    <row r="21" spans="1:8" ht="25.5">
      <c r="A21" s="22" t="s">
        <v>52</v>
      </c>
      <c r="B21" s="117"/>
      <c r="C21" s="24"/>
      <c r="D21" s="118">
        <v>55000</v>
      </c>
      <c r="E21" s="119"/>
      <c r="F21" s="119"/>
      <c r="G21" s="120"/>
      <c r="H21" s="121"/>
    </row>
    <row r="22" spans="1:8" ht="25.5">
      <c r="A22" s="22" t="s">
        <v>53</v>
      </c>
      <c r="B22" s="23"/>
      <c r="C22" s="24">
        <v>100010</v>
      </c>
      <c r="D22" s="24"/>
      <c r="E22" s="24"/>
      <c r="F22" s="24"/>
      <c r="G22" s="25"/>
      <c r="H22" s="26"/>
    </row>
    <row r="23" spans="1:8" ht="12.75">
      <c r="A23" s="22" t="s">
        <v>54</v>
      </c>
      <c r="B23" s="23"/>
      <c r="C23" s="24"/>
      <c r="D23" s="24"/>
      <c r="E23" s="24"/>
      <c r="F23" s="24">
        <v>3000</v>
      </c>
      <c r="G23" s="25"/>
      <c r="H23" s="26"/>
    </row>
    <row r="24" spans="1:8" ht="25.5">
      <c r="A24" s="22" t="s">
        <v>55</v>
      </c>
      <c r="B24" s="23">
        <v>765850</v>
      </c>
      <c r="C24" s="24"/>
      <c r="D24" s="24"/>
      <c r="E24" s="24"/>
      <c r="F24" s="24"/>
      <c r="G24" s="25"/>
      <c r="H24" s="26"/>
    </row>
    <row r="25" spans="1:8" ht="25.5">
      <c r="A25" s="22" t="s">
        <v>56</v>
      </c>
      <c r="B25" s="23"/>
      <c r="C25" s="24"/>
      <c r="D25" s="24"/>
      <c r="E25" s="24"/>
      <c r="F25" s="24"/>
      <c r="G25" s="25">
        <v>1000</v>
      </c>
      <c r="H25" s="26"/>
    </row>
    <row r="26" spans="1:8" ht="4.5" customHeight="1" thickBot="1">
      <c r="A26" s="22"/>
      <c r="B26" s="23"/>
      <c r="C26" s="24"/>
      <c r="D26" s="24"/>
      <c r="E26" s="24"/>
      <c r="F26" s="24"/>
      <c r="G26" s="25"/>
      <c r="H26" s="26"/>
    </row>
    <row r="27" spans="1:8" ht="13.5" hidden="1" thickBot="1">
      <c r="A27" s="22"/>
      <c r="B27" s="23"/>
      <c r="C27" s="24"/>
      <c r="D27" s="24"/>
      <c r="E27" s="24"/>
      <c r="F27" s="24"/>
      <c r="G27" s="25"/>
      <c r="H27" s="26"/>
    </row>
    <row r="28" spans="1:8" ht="13.5" hidden="1" thickBot="1">
      <c r="A28" s="27"/>
      <c r="B28" s="23"/>
      <c r="C28" s="24"/>
      <c r="D28" s="24"/>
      <c r="E28" s="24"/>
      <c r="F28" s="24"/>
      <c r="G28" s="25"/>
      <c r="H28" s="26"/>
    </row>
    <row r="29" spans="1:8" s="1" customFormat="1" ht="30" customHeight="1" thickBot="1">
      <c r="A29" s="33" t="s">
        <v>18</v>
      </c>
      <c r="B29" s="129">
        <v>765850</v>
      </c>
      <c r="C29" s="34">
        <v>100010</v>
      </c>
      <c r="D29" s="35">
        <v>55000</v>
      </c>
      <c r="E29" s="34">
        <v>7902600</v>
      </c>
      <c r="F29" s="35">
        <v>3000</v>
      </c>
      <c r="G29" s="34">
        <v>1000</v>
      </c>
      <c r="H29" s="36">
        <v>0</v>
      </c>
    </row>
    <row r="30" spans="1:8" s="1" customFormat="1" ht="28.5" customHeight="1" thickBot="1">
      <c r="A30" s="33" t="s">
        <v>45</v>
      </c>
      <c r="B30" s="188">
        <f>B29+C29+D29+E29+F29+G29+H29</f>
        <v>8827460</v>
      </c>
      <c r="C30" s="189"/>
      <c r="D30" s="189"/>
      <c r="E30" s="189"/>
      <c r="F30" s="189"/>
      <c r="G30" s="189"/>
      <c r="H30" s="190"/>
    </row>
    <row r="31" spans="4:5" ht="13.5" thickBot="1">
      <c r="D31" s="39"/>
      <c r="E31" s="40"/>
    </row>
    <row r="32" spans="1:8" ht="26.25" thickBot="1">
      <c r="A32" s="94" t="s">
        <v>9</v>
      </c>
      <c r="B32" s="191" t="s">
        <v>81</v>
      </c>
      <c r="C32" s="192"/>
      <c r="D32" s="192"/>
      <c r="E32" s="192"/>
      <c r="F32" s="192"/>
      <c r="G32" s="192"/>
      <c r="H32" s="193"/>
    </row>
    <row r="33" spans="1:8" ht="90" thickBot="1">
      <c r="A33" s="114" t="s">
        <v>10</v>
      </c>
      <c r="B33" s="19" t="s">
        <v>11</v>
      </c>
      <c r="C33" s="20" t="s">
        <v>12</v>
      </c>
      <c r="D33" s="20" t="s">
        <v>13</v>
      </c>
      <c r="E33" s="20" t="s">
        <v>14</v>
      </c>
      <c r="F33" s="20" t="s">
        <v>15</v>
      </c>
      <c r="G33" s="20" t="s">
        <v>43</v>
      </c>
      <c r="H33" s="21" t="s">
        <v>17</v>
      </c>
    </row>
    <row r="34" spans="1:8" ht="26.25" thickBot="1">
      <c r="A34" s="115" t="s">
        <v>62</v>
      </c>
      <c r="B34" s="127"/>
      <c r="C34" s="111"/>
      <c r="D34" s="111"/>
      <c r="E34" s="159">
        <v>7902600</v>
      </c>
      <c r="F34" s="111"/>
      <c r="G34" s="112"/>
      <c r="H34" s="113"/>
    </row>
    <row r="35" spans="1:8" ht="25.5">
      <c r="A35" s="22" t="s">
        <v>52</v>
      </c>
      <c r="B35" s="4"/>
      <c r="C35" s="5"/>
      <c r="D35" s="6">
        <v>55000</v>
      </c>
      <c r="E35" s="7"/>
      <c r="F35" s="7"/>
      <c r="G35" s="8"/>
      <c r="H35" s="9"/>
    </row>
    <row r="36" spans="1:8" ht="25.5">
      <c r="A36" s="22" t="s">
        <v>53</v>
      </c>
      <c r="B36" s="23"/>
      <c r="C36" s="24">
        <v>100010</v>
      </c>
      <c r="D36" s="24"/>
      <c r="E36" s="24"/>
      <c r="F36" s="24"/>
      <c r="G36" s="25"/>
      <c r="H36" s="26"/>
    </row>
    <row r="37" spans="1:8" ht="13.5" thickBot="1">
      <c r="A37" s="22" t="s">
        <v>54</v>
      </c>
      <c r="B37" s="23"/>
      <c r="C37" s="24"/>
      <c r="D37" s="24"/>
      <c r="E37" s="24"/>
      <c r="F37" s="24">
        <v>3000</v>
      </c>
      <c r="G37" s="25"/>
      <c r="H37" s="26"/>
    </row>
    <row r="38" spans="1:8" ht="26.25" thickBot="1">
      <c r="A38" s="22" t="s">
        <v>55</v>
      </c>
      <c r="B38" s="23">
        <v>765850</v>
      </c>
      <c r="C38" s="25"/>
      <c r="D38" s="34"/>
      <c r="E38" s="23"/>
      <c r="F38" s="24"/>
      <c r="G38" s="25"/>
      <c r="H38" s="26"/>
    </row>
    <row r="39" spans="1:8" ht="25.5">
      <c r="A39" s="22" t="s">
        <v>56</v>
      </c>
      <c r="B39" s="23"/>
      <c r="C39" s="24"/>
      <c r="D39" s="24"/>
      <c r="E39" s="24"/>
      <c r="F39" s="24"/>
      <c r="G39" s="25">
        <v>1000</v>
      </c>
      <c r="H39" s="26"/>
    </row>
    <row r="40" spans="1:8" ht="2.25" customHeight="1" thickBot="1">
      <c r="A40" s="22"/>
      <c r="B40" s="23">
        <v>7072269</v>
      </c>
      <c r="C40" s="24"/>
      <c r="D40" s="24"/>
      <c r="E40" s="24"/>
      <c r="F40" s="24"/>
      <c r="G40" s="25"/>
      <c r="H40" s="26"/>
    </row>
    <row r="41" spans="1:8" ht="13.5" customHeight="1" hidden="1" thickBot="1">
      <c r="A41" s="22"/>
      <c r="B41" s="23"/>
      <c r="C41" s="24"/>
      <c r="D41" s="24"/>
      <c r="E41" s="24"/>
      <c r="F41" s="24"/>
      <c r="G41" s="25"/>
      <c r="H41" s="26"/>
    </row>
    <row r="42" spans="1:8" ht="13.5" customHeight="1" hidden="1" thickBot="1">
      <c r="A42" s="27"/>
      <c r="B42" s="23"/>
      <c r="C42" s="24"/>
      <c r="D42" s="24"/>
      <c r="E42" s="24"/>
      <c r="F42" s="24"/>
      <c r="G42" s="25"/>
      <c r="H42" s="26"/>
    </row>
    <row r="43" spans="1:8" s="1" customFormat="1" ht="30" customHeight="1" thickBot="1">
      <c r="A43" s="33" t="s">
        <v>18</v>
      </c>
      <c r="B43" s="129">
        <v>765850</v>
      </c>
      <c r="C43" s="34">
        <f>+C36</f>
        <v>100010</v>
      </c>
      <c r="D43" s="35">
        <f>D35</f>
        <v>55000</v>
      </c>
      <c r="E43" s="34">
        <v>7902600</v>
      </c>
      <c r="F43" s="35">
        <v>3000</v>
      </c>
      <c r="G43" s="34">
        <v>1000</v>
      </c>
      <c r="H43" s="36">
        <v>0</v>
      </c>
    </row>
    <row r="44" spans="1:8" s="1" customFormat="1" ht="28.5" customHeight="1" thickBot="1">
      <c r="A44" s="33" t="s">
        <v>46</v>
      </c>
      <c r="B44" s="188">
        <f>B43+C43+D43+E43+F43+G43+H43</f>
        <v>8827460</v>
      </c>
      <c r="C44" s="189"/>
      <c r="D44" s="189"/>
      <c r="E44" s="189"/>
      <c r="F44" s="189"/>
      <c r="G44" s="189"/>
      <c r="H44" s="190"/>
    </row>
    <row r="45" spans="3:5" ht="13.5" customHeight="1">
      <c r="C45" s="41"/>
      <c r="D45" s="39"/>
      <c r="E45" s="42"/>
    </row>
    <row r="46" spans="3:5" ht="13.5" customHeight="1">
      <c r="C46" s="41"/>
      <c r="D46" s="43"/>
      <c r="E46" s="44"/>
    </row>
    <row r="47" spans="4:5" ht="13.5" customHeight="1">
      <c r="D47" s="45"/>
      <c r="E47" s="46"/>
    </row>
    <row r="48" spans="4:5" ht="13.5" customHeight="1">
      <c r="D48" s="47"/>
      <c r="E48" s="48"/>
    </row>
    <row r="49" spans="4:5" ht="13.5" customHeight="1">
      <c r="D49" s="39"/>
      <c r="E49" s="40"/>
    </row>
    <row r="50" spans="3:5" ht="28.5" customHeight="1">
      <c r="C50" s="41"/>
      <c r="D50" s="39"/>
      <c r="E50" s="49"/>
    </row>
    <row r="51" spans="3:5" ht="13.5" customHeight="1">
      <c r="C51" s="41"/>
      <c r="D51" s="39"/>
      <c r="E51" s="44"/>
    </row>
    <row r="52" spans="4:5" ht="13.5" customHeight="1">
      <c r="D52" s="39"/>
      <c r="E52" s="40"/>
    </row>
    <row r="53" spans="4:5" ht="13.5" customHeight="1">
      <c r="D53" s="39"/>
      <c r="E53" s="48"/>
    </row>
    <row r="54" spans="4:5" ht="13.5" customHeight="1">
      <c r="D54" s="39"/>
      <c r="E54" s="40"/>
    </row>
    <row r="55" spans="4:5" ht="22.5" customHeight="1">
      <c r="D55" s="39"/>
      <c r="E55" s="50"/>
    </row>
    <row r="56" spans="4:5" ht="13.5" customHeight="1">
      <c r="D56" s="45"/>
      <c r="E56" s="46"/>
    </row>
    <row r="57" spans="2:5" ht="13.5" customHeight="1">
      <c r="B57" s="41"/>
      <c r="D57" s="45"/>
      <c r="E57" s="51"/>
    </row>
    <row r="58" spans="3:5" ht="13.5" customHeight="1">
      <c r="C58" s="41"/>
      <c r="D58" s="45"/>
      <c r="E58" s="52"/>
    </row>
    <row r="59" spans="3:5" ht="13.5" customHeight="1">
      <c r="C59" s="41"/>
      <c r="D59" s="47"/>
      <c r="E59" s="44"/>
    </row>
    <row r="60" spans="4:5" ht="13.5" customHeight="1">
      <c r="D60" s="39"/>
      <c r="E60" s="40"/>
    </row>
    <row r="61" spans="2:5" ht="13.5" customHeight="1">
      <c r="B61" s="41"/>
      <c r="D61" s="39"/>
      <c r="E61" s="42"/>
    </row>
    <row r="62" spans="3:5" ht="13.5" customHeight="1">
      <c r="C62" s="41"/>
      <c r="D62" s="39"/>
      <c r="E62" s="51"/>
    </row>
    <row r="63" spans="3:5" ht="13.5" customHeight="1">
      <c r="C63" s="41"/>
      <c r="D63" s="47"/>
      <c r="E63" s="44"/>
    </row>
    <row r="64" spans="4:5" ht="13.5" customHeight="1">
      <c r="D64" s="45"/>
      <c r="E64" s="40"/>
    </row>
    <row r="65" spans="3:5" ht="13.5" customHeight="1">
      <c r="C65" s="41"/>
      <c r="D65" s="45"/>
      <c r="E65" s="51"/>
    </row>
    <row r="66" spans="4:5" ht="22.5" customHeight="1">
      <c r="D66" s="47"/>
      <c r="E66" s="50"/>
    </row>
    <row r="67" spans="4:5" ht="13.5" customHeight="1">
      <c r="D67" s="39"/>
      <c r="E67" s="40"/>
    </row>
    <row r="68" spans="4:5" ht="13.5" customHeight="1">
      <c r="D68" s="47"/>
      <c r="E68" s="44"/>
    </row>
    <row r="69" spans="4:5" ht="13.5" customHeight="1">
      <c r="D69" s="39"/>
      <c r="E69" s="40"/>
    </row>
    <row r="70" spans="4:5" ht="13.5" customHeight="1">
      <c r="D70" s="39"/>
      <c r="E70" s="40"/>
    </row>
    <row r="71" spans="1:5" ht="13.5" customHeight="1">
      <c r="A71" s="41"/>
      <c r="D71" s="53"/>
      <c r="E71" s="51"/>
    </row>
    <row r="72" spans="2:5" ht="13.5" customHeight="1">
      <c r="B72" s="41"/>
      <c r="C72" s="41"/>
      <c r="D72" s="54"/>
      <c r="E72" s="51"/>
    </row>
    <row r="73" spans="2:5" ht="13.5" customHeight="1">
      <c r="B73" s="41"/>
      <c r="C73" s="41"/>
      <c r="D73" s="54"/>
      <c r="E73" s="42"/>
    </row>
    <row r="74" spans="2:5" ht="13.5" customHeight="1">
      <c r="B74" s="41"/>
      <c r="C74" s="41"/>
      <c r="D74" s="47"/>
      <c r="E74" s="48"/>
    </row>
    <row r="75" spans="4:5" ht="12.75">
      <c r="D75" s="39"/>
      <c r="E75" s="40"/>
    </row>
    <row r="76" spans="2:5" ht="12.75">
      <c r="B76" s="41"/>
      <c r="D76" s="39"/>
      <c r="E76" s="51"/>
    </row>
    <row r="77" spans="3:5" ht="12.75">
      <c r="C77" s="41"/>
      <c r="D77" s="39"/>
      <c r="E77" s="42"/>
    </row>
    <row r="78" spans="3:5" ht="12.75">
      <c r="C78" s="41"/>
      <c r="D78" s="47"/>
      <c r="E78" s="44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55"/>
      <c r="E81" s="56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39"/>
      <c r="E84" s="40"/>
    </row>
    <row r="85" spans="4:5" ht="12.75">
      <c r="D85" s="47"/>
      <c r="E85" s="44"/>
    </row>
    <row r="86" spans="4:5" ht="12.75">
      <c r="D86" s="39"/>
      <c r="E86" s="40"/>
    </row>
    <row r="87" spans="4:5" ht="12.75">
      <c r="D87" s="47"/>
      <c r="E87" s="44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39"/>
      <c r="E91" s="40"/>
    </row>
    <row r="92" spans="1:5" ht="28.5" customHeight="1">
      <c r="A92" s="57"/>
      <c r="B92" s="57"/>
      <c r="C92" s="57"/>
      <c r="D92" s="58"/>
      <c r="E92" s="59"/>
    </row>
    <row r="93" spans="3:5" ht="12.75">
      <c r="C93" s="41"/>
      <c r="D93" s="39"/>
      <c r="E93" s="42"/>
    </row>
    <row r="94" spans="4:5" ht="12.75">
      <c r="D94" s="60"/>
      <c r="E94" s="61"/>
    </row>
    <row r="95" spans="4:5" ht="12.75">
      <c r="D95" s="39"/>
      <c r="E95" s="40"/>
    </row>
    <row r="96" spans="4:5" ht="12.75">
      <c r="D96" s="55"/>
      <c r="E96" s="56"/>
    </row>
    <row r="97" spans="4:5" ht="12.75">
      <c r="D97" s="55"/>
      <c r="E97" s="56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39"/>
      <c r="E101" s="40"/>
    </row>
    <row r="102" spans="4:5" ht="12.75">
      <c r="D102" s="47"/>
      <c r="E102" s="44"/>
    </row>
    <row r="103" spans="4:5" ht="12.75">
      <c r="D103" s="39"/>
      <c r="E103" s="40"/>
    </row>
    <row r="104" spans="4:5" ht="12.75">
      <c r="D104" s="55"/>
      <c r="E104" s="56"/>
    </row>
    <row r="105" spans="4:5" ht="12.75">
      <c r="D105" s="47"/>
      <c r="E105" s="61"/>
    </row>
    <row r="106" spans="4:5" ht="12.75">
      <c r="D106" s="45"/>
      <c r="E106" s="56"/>
    </row>
    <row r="107" spans="4:5" ht="12.75">
      <c r="D107" s="47"/>
      <c r="E107" s="44"/>
    </row>
    <row r="108" spans="4:5" ht="12.75">
      <c r="D108" s="39"/>
      <c r="E108" s="40"/>
    </row>
    <row r="109" spans="3:5" ht="12.75">
      <c r="C109" s="41"/>
      <c r="D109" s="39"/>
      <c r="E109" s="42"/>
    </row>
    <row r="110" spans="4:5" ht="12.75">
      <c r="D110" s="45"/>
      <c r="E110" s="44"/>
    </row>
    <row r="111" spans="4:5" ht="12.75">
      <c r="D111" s="45"/>
      <c r="E111" s="56"/>
    </row>
    <row r="112" spans="3:5" ht="12.75">
      <c r="C112" s="41"/>
      <c r="D112" s="45"/>
      <c r="E112" s="62"/>
    </row>
    <row r="113" spans="3:5" ht="12.75">
      <c r="C113" s="41"/>
      <c r="D113" s="47"/>
      <c r="E113" s="48"/>
    </row>
    <row r="114" spans="4:5" ht="12.75">
      <c r="D114" s="39"/>
      <c r="E114" s="40"/>
    </row>
    <row r="115" spans="4:5" ht="12.75">
      <c r="D115" s="60"/>
      <c r="E115" s="63"/>
    </row>
    <row r="116" spans="4:5" ht="11.25" customHeight="1">
      <c r="D116" s="55"/>
      <c r="E116" s="56"/>
    </row>
    <row r="117" spans="2:5" ht="24" customHeight="1">
      <c r="B117" s="41"/>
      <c r="D117" s="55"/>
      <c r="E117" s="64"/>
    </row>
    <row r="118" spans="3:5" ht="15" customHeight="1">
      <c r="C118" s="41"/>
      <c r="D118" s="55"/>
      <c r="E118" s="64"/>
    </row>
    <row r="119" spans="4:5" ht="11.25" customHeight="1">
      <c r="D119" s="60"/>
      <c r="E119" s="61"/>
    </row>
    <row r="120" spans="4:5" ht="12.75">
      <c r="D120" s="55"/>
      <c r="E120" s="56"/>
    </row>
    <row r="121" spans="2:5" ht="13.5" customHeight="1">
      <c r="B121" s="41"/>
      <c r="D121" s="55"/>
      <c r="E121" s="65"/>
    </row>
    <row r="122" spans="3:5" ht="12.75" customHeight="1">
      <c r="C122" s="41"/>
      <c r="D122" s="55"/>
      <c r="E122" s="42"/>
    </row>
    <row r="123" spans="3:5" ht="12.75" customHeight="1">
      <c r="C123" s="41"/>
      <c r="D123" s="47"/>
      <c r="E123" s="48"/>
    </row>
    <row r="124" spans="4:5" ht="12.75">
      <c r="D124" s="39"/>
      <c r="E124" s="40"/>
    </row>
    <row r="125" spans="3:5" ht="12.75">
      <c r="C125" s="41"/>
      <c r="D125" s="39"/>
      <c r="E125" s="62"/>
    </row>
    <row r="126" spans="4:5" ht="12.75">
      <c r="D126" s="60"/>
      <c r="E126" s="61"/>
    </row>
    <row r="127" spans="4:5" ht="12.75">
      <c r="D127" s="55"/>
      <c r="E127" s="56"/>
    </row>
    <row r="128" spans="4:5" ht="12.75">
      <c r="D128" s="39"/>
      <c r="E128" s="40"/>
    </row>
    <row r="129" spans="1:5" ht="19.5" customHeight="1">
      <c r="A129" s="66"/>
      <c r="B129" s="14"/>
      <c r="C129" s="14"/>
      <c r="D129" s="14"/>
      <c r="E129" s="51"/>
    </row>
    <row r="130" spans="1:5" ht="15" customHeight="1">
      <c r="A130" s="41"/>
      <c r="D130" s="53"/>
      <c r="E130" s="51"/>
    </row>
    <row r="131" spans="1:5" ht="12.75">
      <c r="A131" s="41"/>
      <c r="B131" s="41"/>
      <c r="D131" s="53"/>
      <c r="E131" s="42"/>
    </row>
    <row r="132" spans="3:5" ht="12.75">
      <c r="C132" s="41"/>
      <c r="D132" s="39"/>
      <c r="E132" s="51"/>
    </row>
    <row r="133" spans="4:5" ht="12.75">
      <c r="D133" s="43"/>
      <c r="E133" s="44"/>
    </row>
    <row r="134" spans="2:5" ht="12.75">
      <c r="B134" s="41"/>
      <c r="D134" s="39"/>
      <c r="E134" s="42"/>
    </row>
    <row r="135" spans="3:5" ht="12.75">
      <c r="C135" s="41"/>
      <c r="D135" s="39"/>
      <c r="E135" s="42"/>
    </row>
    <row r="136" spans="4:5" ht="12.75">
      <c r="D136" s="47"/>
      <c r="E136" s="48"/>
    </row>
    <row r="137" spans="3:5" ht="22.5" customHeight="1">
      <c r="C137" s="41"/>
      <c r="D137" s="39"/>
      <c r="E137" s="49"/>
    </row>
    <row r="138" spans="4:5" ht="12.75">
      <c r="D138" s="39"/>
      <c r="E138" s="48"/>
    </row>
    <row r="139" spans="2:5" ht="12.75">
      <c r="B139" s="41"/>
      <c r="D139" s="45"/>
      <c r="E139" s="51"/>
    </row>
    <row r="140" spans="3:5" ht="12.75">
      <c r="C140" s="41"/>
      <c r="D140" s="45"/>
      <c r="E140" s="52"/>
    </row>
    <row r="141" spans="4:5" ht="12.75">
      <c r="D141" s="47"/>
      <c r="E141" s="44"/>
    </row>
    <row r="142" spans="1:5" ht="13.5" customHeight="1">
      <c r="A142" s="41"/>
      <c r="D142" s="53"/>
      <c r="E142" s="51"/>
    </row>
    <row r="143" spans="2:5" ht="13.5" customHeight="1">
      <c r="B143" s="41"/>
      <c r="D143" s="39"/>
      <c r="E143" s="51"/>
    </row>
    <row r="144" spans="3:5" ht="13.5" customHeight="1">
      <c r="C144" s="41"/>
      <c r="D144" s="39"/>
      <c r="E144" s="42"/>
    </row>
    <row r="145" spans="3:5" ht="12.75">
      <c r="C145" s="41"/>
      <c r="D145" s="47"/>
      <c r="E145" s="44"/>
    </row>
    <row r="146" spans="3:5" ht="12.75">
      <c r="C146" s="41"/>
      <c r="D146" s="39"/>
      <c r="E146" s="42"/>
    </row>
    <row r="147" spans="4:5" ht="12.75">
      <c r="D147" s="60"/>
      <c r="E147" s="61"/>
    </row>
    <row r="148" spans="3:5" ht="12.75">
      <c r="C148" s="41"/>
      <c r="D148" s="45"/>
      <c r="E148" s="62"/>
    </row>
    <row r="149" spans="3:5" ht="12.75">
      <c r="C149" s="41"/>
      <c r="D149" s="47"/>
      <c r="E149" s="48"/>
    </row>
    <row r="150" spans="4:5" ht="12.75">
      <c r="D150" s="60"/>
      <c r="E150" s="67"/>
    </row>
    <row r="151" spans="2:5" ht="12.75">
      <c r="B151" s="41"/>
      <c r="D151" s="55"/>
      <c r="E151" s="65"/>
    </row>
    <row r="152" spans="3:5" ht="12.75">
      <c r="C152" s="41"/>
      <c r="D152" s="55"/>
      <c r="E152" s="42"/>
    </row>
    <row r="153" spans="3:5" ht="12.75">
      <c r="C153" s="41"/>
      <c r="D153" s="47"/>
      <c r="E153" s="48"/>
    </row>
    <row r="154" spans="3:5" ht="12.75">
      <c r="C154" s="41"/>
      <c r="D154" s="47"/>
      <c r="E154" s="48"/>
    </row>
    <row r="155" spans="4:5" ht="12.75">
      <c r="D155" s="39"/>
      <c r="E155" s="40"/>
    </row>
    <row r="156" spans="1:5" s="68" customFormat="1" ht="18" customHeight="1">
      <c r="A156" s="194"/>
      <c r="B156" s="195"/>
      <c r="C156" s="195"/>
      <c r="D156" s="195"/>
      <c r="E156" s="195"/>
    </row>
    <row r="157" spans="1:5" ht="28.5" customHeight="1">
      <c r="A157" s="57"/>
      <c r="B157" s="57"/>
      <c r="C157" s="57"/>
      <c r="D157" s="58"/>
      <c r="E157" s="59"/>
    </row>
    <row r="159" spans="1:5" ht="15.75">
      <c r="A159" s="70"/>
      <c r="B159" s="41"/>
      <c r="C159" s="41"/>
      <c r="D159" s="71"/>
      <c r="E159" s="13"/>
    </row>
    <row r="160" spans="1:5" ht="12.75">
      <c r="A160" s="41"/>
      <c r="B160" s="41"/>
      <c r="C160" s="41"/>
      <c r="D160" s="71"/>
      <c r="E160" s="13"/>
    </row>
    <row r="161" spans="1:5" ht="17.25" customHeight="1">
      <c r="A161" s="41"/>
      <c r="B161" s="41"/>
      <c r="C161" s="41"/>
      <c r="D161" s="71"/>
      <c r="E161" s="13"/>
    </row>
    <row r="162" spans="1:5" ht="13.5" customHeight="1">
      <c r="A162" s="41"/>
      <c r="B162" s="41"/>
      <c r="C162" s="41"/>
      <c r="D162" s="71"/>
      <c r="E162" s="13"/>
    </row>
    <row r="163" spans="1:5" ht="12.75">
      <c r="A163" s="41"/>
      <c r="B163" s="41"/>
      <c r="C163" s="41"/>
      <c r="D163" s="71"/>
      <c r="E163" s="13"/>
    </row>
    <row r="164" spans="1:3" ht="12.75">
      <c r="A164" s="41"/>
      <c r="B164" s="41"/>
      <c r="C164" s="41"/>
    </row>
    <row r="165" spans="1:5" ht="12.75">
      <c r="A165" s="41"/>
      <c r="B165" s="41"/>
      <c r="C165" s="41"/>
      <c r="D165" s="71"/>
      <c r="E165" s="13"/>
    </row>
    <row r="166" spans="1:5" ht="12.75">
      <c r="A166" s="41"/>
      <c r="B166" s="41"/>
      <c r="C166" s="41"/>
      <c r="D166" s="71"/>
      <c r="E166" s="72"/>
    </row>
    <row r="167" spans="1:5" ht="12.75">
      <c r="A167" s="41"/>
      <c r="B167" s="41"/>
      <c r="C167" s="41"/>
      <c r="D167" s="71"/>
      <c r="E167" s="13"/>
    </row>
    <row r="168" spans="1:5" ht="22.5" customHeight="1">
      <c r="A168" s="41"/>
      <c r="B168" s="41"/>
      <c r="C168" s="41"/>
      <c r="D168" s="71"/>
      <c r="E168" s="49"/>
    </row>
    <row r="169" spans="4:5" ht="22.5" customHeight="1">
      <c r="D169" s="47"/>
      <c r="E169" s="50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25" right="0.25" top="0.75" bottom="0.75" header="0.3" footer="0.3"/>
  <pageSetup firstPageNumber="2" useFirstPageNumber="1" fitToHeight="1" fitToWidth="1" horizontalDpi="600" verticalDpi="600" orientation="portrait" paperSize="9" scale="68" r:id="rId2"/>
  <headerFooter alignWithMargins="0">
    <oddFooter>&amp;R&amp;P</oddFooter>
  </headerFooter>
  <rowBreaks count="4" manualBreakCount="4">
    <brk id="16" max="8" man="1"/>
    <brk id="43" max="7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1"/>
  <sheetViews>
    <sheetView tabSelected="1" zoomScalePageLayoutView="0" workbookViewId="0" topLeftCell="A28">
      <selection activeCell="C43" sqref="C43"/>
    </sheetView>
  </sheetViews>
  <sheetFormatPr defaultColWidth="11.421875" defaultRowHeight="12.75"/>
  <cols>
    <col min="1" max="1" width="11.57421875" style="88" bestFit="1" customWidth="1"/>
    <col min="2" max="2" width="37.140625" style="90" customWidth="1"/>
    <col min="3" max="3" width="14.28125" style="2" customWidth="1"/>
    <col min="4" max="4" width="12.8515625" style="2" bestFit="1" customWidth="1"/>
    <col min="5" max="5" width="12.7109375" style="2" bestFit="1" customWidth="1"/>
    <col min="6" max="6" width="12.28125" style="2" customWidth="1"/>
    <col min="7" max="7" width="14.421875" style="2" customWidth="1"/>
    <col min="8" max="8" width="11.421875" style="2" customWidth="1"/>
    <col min="9" max="9" width="14.28125" style="2" customWidth="1"/>
    <col min="10" max="10" width="10.00390625" style="2" bestFit="1" customWidth="1"/>
    <col min="11" max="12" width="12.8515625" style="2" bestFit="1" customWidth="1"/>
    <col min="13" max="16384" width="11.421875" style="10" customWidth="1"/>
  </cols>
  <sheetData>
    <row r="1" spans="1:2" ht="63" customHeight="1">
      <c r="A1" s="199" t="s">
        <v>89</v>
      </c>
      <c r="B1" s="199"/>
    </row>
    <row r="2" spans="1:2" ht="18.75" customHeight="1">
      <c r="A2" s="200" t="s">
        <v>76</v>
      </c>
      <c r="B2" s="200"/>
    </row>
    <row r="3" spans="1:12" ht="24" customHeight="1">
      <c r="A3" s="198" t="s">
        <v>19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13" customFormat="1" ht="67.5">
      <c r="A4" s="11" t="s">
        <v>20</v>
      </c>
      <c r="B4" s="11" t="s">
        <v>21</v>
      </c>
      <c r="C4" s="12" t="s">
        <v>79</v>
      </c>
      <c r="D4" s="91" t="s">
        <v>11</v>
      </c>
      <c r="E4" s="91" t="s">
        <v>12</v>
      </c>
      <c r="F4" s="91" t="s">
        <v>13</v>
      </c>
      <c r="G4" s="91" t="s">
        <v>14</v>
      </c>
      <c r="H4" s="91" t="s">
        <v>22</v>
      </c>
      <c r="I4" s="91" t="s">
        <v>16</v>
      </c>
      <c r="J4" s="91" t="s">
        <v>17</v>
      </c>
      <c r="K4" s="12" t="s">
        <v>73</v>
      </c>
      <c r="L4" s="12" t="s">
        <v>80</v>
      </c>
    </row>
    <row r="5" spans="1:14" s="13" customFormat="1" ht="23.25" customHeight="1">
      <c r="A5" s="137"/>
      <c r="B5" s="147" t="s">
        <v>71</v>
      </c>
      <c r="C5" s="146">
        <f>C6+C25+C31</f>
        <v>8809460</v>
      </c>
      <c r="D5" s="146">
        <f>D6+D25</f>
        <v>745850</v>
      </c>
      <c r="E5" s="146">
        <f>E6+E25</f>
        <v>100010</v>
      </c>
      <c r="F5" s="146">
        <f>F6+F25</f>
        <v>55000</v>
      </c>
      <c r="G5" s="146">
        <f>G6+G25+G31</f>
        <v>7904600</v>
      </c>
      <c r="H5" s="146">
        <f>H6+H25</f>
        <v>3000</v>
      </c>
      <c r="I5" s="146">
        <f>I6+I25</f>
        <v>1000</v>
      </c>
      <c r="J5" s="146"/>
      <c r="K5" s="146">
        <f>K6+K25+K31</f>
        <v>8827460</v>
      </c>
      <c r="L5" s="146">
        <f>L6+L25+L31</f>
        <v>8827460</v>
      </c>
      <c r="N5" s="126"/>
    </row>
    <row r="6" spans="1:15" s="13" customFormat="1" ht="23.25" customHeight="1">
      <c r="A6" s="154" t="s">
        <v>69</v>
      </c>
      <c r="B6" s="155" t="s">
        <v>72</v>
      </c>
      <c r="C6" s="153">
        <f>C7+C21</f>
        <v>8736860</v>
      </c>
      <c r="D6" s="153">
        <f>D7+D21</f>
        <v>720850</v>
      </c>
      <c r="E6" s="153">
        <f>SUM(E7+E21)</f>
        <v>100010</v>
      </c>
      <c r="F6" s="153">
        <f>F7+F21</f>
        <v>55000</v>
      </c>
      <c r="G6" s="153">
        <f>G7+G21</f>
        <v>7857000</v>
      </c>
      <c r="H6" s="153">
        <f>H7+H21</f>
        <v>3000</v>
      </c>
      <c r="I6" s="153">
        <f>I7+I22</f>
        <v>1000</v>
      </c>
      <c r="J6" s="153"/>
      <c r="K6" s="153">
        <f>K7+K21</f>
        <v>8754860</v>
      </c>
      <c r="L6" s="153">
        <f>L7+L21</f>
        <v>8754860</v>
      </c>
      <c r="M6" s="126"/>
      <c r="N6" s="126"/>
      <c r="O6" s="126"/>
    </row>
    <row r="7" spans="1:15" s="13" customFormat="1" ht="23.25" customHeight="1">
      <c r="A7" s="137">
        <v>3</v>
      </c>
      <c r="B7" s="138" t="s">
        <v>23</v>
      </c>
      <c r="C7" s="148">
        <f>C8+C12+C17+C19</f>
        <v>8701610</v>
      </c>
      <c r="D7" s="148">
        <f>D12+D17</f>
        <v>718600</v>
      </c>
      <c r="E7" s="148">
        <f>SUM(E12+E17+E19)</f>
        <v>70010</v>
      </c>
      <c r="F7" s="148">
        <f>F8+F12+F17+F19</f>
        <v>55000</v>
      </c>
      <c r="G7" s="148">
        <f>SUM(G8+G12+G17+G19)</f>
        <v>7857000</v>
      </c>
      <c r="H7" s="148">
        <f>H8+H12+H17+H19</f>
        <v>0</v>
      </c>
      <c r="I7" s="148">
        <f>I8+I12+I17+I19</f>
        <v>1000</v>
      </c>
      <c r="J7" s="148"/>
      <c r="K7" s="148">
        <f>K8+K12+K17+K1+K19</f>
        <v>8699610</v>
      </c>
      <c r="L7" s="148">
        <f>L8+L12+L17+L1+L19</f>
        <v>8699610</v>
      </c>
      <c r="M7" s="126"/>
      <c r="O7" s="126"/>
    </row>
    <row r="8" spans="1:15" s="13" customFormat="1" ht="23.25" customHeight="1">
      <c r="A8" s="137">
        <v>31</v>
      </c>
      <c r="B8" s="138" t="s">
        <v>24</v>
      </c>
      <c r="C8" s="148">
        <f>SUM(C9:C11)</f>
        <v>7830000</v>
      </c>
      <c r="D8" s="148"/>
      <c r="E8" s="148"/>
      <c r="F8" s="148"/>
      <c r="G8" s="148">
        <f>SUM(G9:G11)</f>
        <v>7830000</v>
      </c>
      <c r="H8" s="148"/>
      <c r="I8" s="148"/>
      <c r="J8" s="148"/>
      <c r="K8" s="148">
        <v>7830000</v>
      </c>
      <c r="L8" s="148">
        <v>7830000</v>
      </c>
      <c r="O8" s="126"/>
    </row>
    <row r="9" spans="1:12" ht="23.25" customHeight="1">
      <c r="A9" s="140">
        <v>311</v>
      </c>
      <c r="B9" s="141" t="s">
        <v>25</v>
      </c>
      <c r="C9" s="142">
        <v>6524300</v>
      </c>
      <c r="D9" s="142"/>
      <c r="E9" s="142"/>
      <c r="F9" s="142"/>
      <c r="G9" s="142">
        <v>6524300</v>
      </c>
      <c r="H9" s="142"/>
      <c r="I9" s="142"/>
      <c r="J9" s="142"/>
      <c r="K9" s="142"/>
      <c r="L9" s="142"/>
    </row>
    <row r="10" spans="1:12" ht="23.25" customHeight="1">
      <c r="A10" s="140">
        <v>312</v>
      </c>
      <c r="B10" s="141" t="s">
        <v>26</v>
      </c>
      <c r="C10" s="142">
        <v>230000</v>
      </c>
      <c r="D10" s="142"/>
      <c r="E10" s="142"/>
      <c r="F10" s="142"/>
      <c r="G10" s="142">
        <v>230000</v>
      </c>
      <c r="H10" s="142"/>
      <c r="I10" s="142"/>
      <c r="J10" s="142"/>
      <c r="K10" s="142"/>
      <c r="L10" s="142"/>
    </row>
    <row r="11" spans="1:12" ht="23.25" customHeight="1">
      <c r="A11" s="140">
        <v>313</v>
      </c>
      <c r="B11" s="141" t="s">
        <v>27</v>
      </c>
      <c r="C11" s="142">
        <v>1075700</v>
      </c>
      <c r="D11" s="142"/>
      <c r="E11" s="142"/>
      <c r="F11" s="142"/>
      <c r="G11" s="142">
        <v>1075700</v>
      </c>
      <c r="H11" s="142"/>
      <c r="I11" s="142"/>
      <c r="J11" s="142"/>
      <c r="K11" s="142"/>
      <c r="L11" s="142"/>
    </row>
    <row r="12" spans="1:14" s="13" customFormat="1" ht="23.25" customHeight="1">
      <c r="A12" s="137">
        <v>32</v>
      </c>
      <c r="B12" s="138" t="s">
        <v>28</v>
      </c>
      <c r="C12" s="148">
        <f>SUM(C13:C16)</f>
        <v>863000</v>
      </c>
      <c r="D12" s="148">
        <f>SUM(D13:D16)</f>
        <v>714000</v>
      </c>
      <c r="E12" s="148">
        <f>SUM(E13:E16)</f>
        <v>66000</v>
      </c>
      <c r="F12" s="148">
        <f>SUM(F13:F16)</f>
        <v>55000</v>
      </c>
      <c r="G12" s="148">
        <f>SUM(G13:G16)</f>
        <v>27000</v>
      </c>
      <c r="H12" s="148"/>
      <c r="I12" s="148">
        <v>1000</v>
      </c>
      <c r="J12" s="148"/>
      <c r="K12" s="148">
        <v>861000</v>
      </c>
      <c r="L12" s="148">
        <v>861000</v>
      </c>
      <c r="M12" s="126"/>
      <c r="N12" s="126"/>
    </row>
    <row r="13" spans="1:12" ht="23.25" customHeight="1">
      <c r="A13" s="140">
        <v>321</v>
      </c>
      <c r="B13" s="141" t="s">
        <v>29</v>
      </c>
      <c r="C13" s="142">
        <f>SUM(D13:J13)</f>
        <v>211000</v>
      </c>
      <c r="D13" s="142">
        <v>178000</v>
      </c>
      <c r="E13" s="142">
        <v>18000</v>
      </c>
      <c r="F13" s="142">
        <v>10000</v>
      </c>
      <c r="G13" s="142">
        <v>5000</v>
      </c>
      <c r="H13" s="142"/>
      <c r="I13" s="142">
        <v>0</v>
      </c>
      <c r="J13" s="142"/>
      <c r="K13" s="142"/>
      <c r="L13" s="142"/>
    </row>
    <row r="14" spans="1:12" ht="23.25" customHeight="1">
      <c r="A14" s="140">
        <v>322</v>
      </c>
      <c r="B14" s="141" t="s">
        <v>30</v>
      </c>
      <c r="C14" s="142">
        <f>SUM(D14:J14)</f>
        <v>384050</v>
      </c>
      <c r="D14" s="142">
        <v>358050</v>
      </c>
      <c r="E14" s="142">
        <v>25000</v>
      </c>
      <c r="F14" s="142">
        <v>0</v>
      </c>
      <c r="G14" s="142">
        <v>0</v>
      </c>
      <c r="H14" s="142"/>
      <c r="I14" s="142">
        <v>1000</v>
      </c>
      <c r="J14" s="142"/>
      <c r="K14" s="142"/>
      <c r="L14" s="142"/>
    </row>
    <row r="15" spans="1:12" ht="23.25" customHeight="1">
      <c r="A15" s="140">
        <v>323</v>
      </c>
      <c r="B15" s="141" t="s">
        <v>31</v>
      </c>
      <c r="C15" s="142">
        <f>SUM(D15:J15)</f>
        <v>228700</v>
      </c>
      <c r="D15" s="142">
        <v>174200</v>
      </c>
      <c r="E15" s="142">
        <v>17500</v>
      </c>
      <c r="F15" s="142">
        <v>35000</v>
      </c>
      <c r="G15" s="142">
        <v>2000</v>
      </c>
      <c r="H15" s="142"/>
      <c r="I15" s="142"/>
      <c r="J15" s="142"/>
      <c r="K15" s="142"/>
      <c r="L15" s="142"/>
    </row>
    <row r="16" spans="1:12" ht="30.75" customHeight="1">
      <c r="A16" s="140">
        <v>329</v>
      </c>
      <c r="B16" s="141" t="s">
        <v>32</v>
      </c>
      <c r="C16" s="142">
        <f>SUM(D16:J16)</f>
        <v>39250</v>
      </c>
      <c r="D16" s="142">
        <v>3750</v>
      </c>
      <c r="E16" s="142">
        <v>5500</v>
      </c>
      <c r="F16" s="142">
        <v>10000</v>
      </c>
      <c r="G16" s="142">
        <v>20000</v>
      </c>
      <c r="H16" s="142"/>
      <c r="I16" s="142"/>
      <c r="J16" s="142"/>
      <c r="K16" s="142"/>
      <c r="L16" s="142"/>
    </row>
    <row r="17" spans="1:13" s="13" customFormat="1" ht="23.25" customHeight="1">
      <c r="A17" s="137">
        <v>34</v>
      </c>
      <c r="B17" s="138" t="s">
        <v>33</v>
      </c>
      <c r="C17" s="148">
        <f>SUM(C18)</f>
        <v>5610</v>
      </c>
      <c r="D17" s="148">
        <f>SUM(D18)</f>
        <v>4600</v>
      </c>
      <c r="E17" s="148">
        <f>SUM(E18)</f>
        <v>1010</v>
      </c>
      <c r="F17" s="148"/>
      <c r="G17" s="148"/>
      <c r="H17" s="148"/>
      <c r="I17" s="148"/>
      <c r="J17" s="148"/>
      <c r="K17" s="148">
        <v>5610</v>
      </c>
      <c r="L17" s="148">
        <v>5610</v>
      </c>
      <c r="M17" s="126"/>
    </row>
    <row r="18" spans="1:12" s="13" customFormat="1" ht="23.25" customHeight="1">
      <c r="A18" s="140">
        <v>343</v>
      </c>
      <c r="B18" s="141" t="s">
        <v>34</v>
      </c>
      <c r="C18" s="142">
        <f>SUM(D18:J18)</f>
        <v>5610</v>
      </c>
      <c r="D18" s="142">
        <v>4600</v>
      </c>
      <c r="E18" s="142">
        <v>1010</v>
      </c>
      <c r="F18" s="139"/>
      <c r="G18" s="142"/>
      <c r="H18" s="139"/>
      <c r="I18" s="139"/>
      <c r="J18" s="139"/>
      <c r="K18" s="139"/>
      <c r="L18" s="139"/>
    </row>
    <row r="19" spans="1:12" s="13" customFormat="1" ht="36" customHeight="1">
      <c r="A19" s="143">
        <v>37</v>
      </c>
      <c r="B19" s="138" t="s">
        <v>57</v>
      </c>
      <c r="C19" s="148">
        <f>SUM(C20)</f>
        <v>3000</v>
      </c>
      <c r="D19" s="148"/>
      <c r="E19" s="148">
        <f>SUM(E20)</f>
        <v>3000</v>
      </c>
      <c r="F19" s="148"/>
      <c r="G19" s="148"/>
      <c r="H19" s="148"/>
      <c r="I19" s="148"/>
      <c r="J19" s="148"/>
      <c r="K19" s="148">
        <v>3000</v>
      </c>
      <c r="L19" s="148">
        <v>3000</v>
      </c>
    </row>
    <row r="20" spans="1:12" ht="23.25" customHeight="1">
      <c r="A20" s="140">
        <v>372</v>
      </c>
      <c r="B20" s="141" t="s">
        <v>58</v>
      </c>
      <c r="C20" s="142">
        <v>3000</v>
      </c>
      <c r="D20" s="142"/>
      <c r="E20" s="142">
        <v>3000</v>
      </c>
      <c r="F20" s="142"/>
      <c r="G20" s="142"/>
      <c r="H20" s="142"/>
      <c r="I20" s="142"/>
      <c r="J20" s="142"/>
      <c r="K20" s="142"/>
      <c r="L20" s="142"/>
    </row>
    <row r="21" spans="1:12" s="13" customFormat="1" ht="33.75" customHeight="1">
      <c r="A21" s="143">
        <v>4</v>
      </c>
      <c r="B21" s="138" t="s">
        <v>36</v>
      </c>
      <c r="C21" s="148">
        <f>C22</f>
        <v>35250</v>
      </c>
      <c r="D21" s="148">
        <f>D22</f>
        <v>2250</v>
      </c>
      <c r="E21" s="148">
        <f>E22</f>
        <v>30000</v>
      </c>
      <c r="F21" s="148"/>
      <c r="G21" s="148"/>
      <c r="H21" s="148">
        <v>3000</v>
      </c>
      <c r="I21" s="148"/>
      <c r="J21" s="148"/>
      <c r="K21" s="148">
        <v>55250</v>
      </c>
      <c r="L21" s="148">
        <v>55250</v>
      </c>
    </row>
    <row r="22" spans="1:12" s="13" customFormat="1" ht="52.5" customHeight="1">
      <c r="A22" s="143">
        <v>42</v>
      </c>
      <c r="B22" s="138" t="s">
        <v>37</v>
      </c>
      <c r="C22" s="148">
        <f>SUM(C23:C24)</f>
        <v>35250</v>
      </c>
      <c r="D22" s="148">
        <f>SUM(D23:D24)</f>
        <v>2250</v>
      </c>
      <c r="E22" s="148">
        <f>SUM(E23:E24)</f>
        <v>30000</v>
      </c>
      <c r="F22" s="148"/>
      <c r="G22" s="148"/>
      <c r="H22" s="148">
        <v>3000</v>
      </c>
      <c r="I22" s="148"/>
      <c r="J22" s="148"/>
      <c r="K22" s="148">
        <v>55250</v>
      </c>
      <c r="L22" s="148">
        <v>55250</v>
      </c>
    </row>
    <row r="23" spans="1:12" ht="23.25" customHeight="1">
      <c r="A23" s="140">
        <v>422</v>
      </c>
      <c r="B23" s="141" t="s">
        <v>35</v>
      </c>
      <c r="C23" s="142">
        <f>SUM(D23:J23)</f>
        <v>22000</v>
      </c>
      <c r="D23" s="142"/>
      <c r="E23" s="142">
        <v>20000</v>
      </c>
      <c r="F23" s="142"/>
      <c r="G23" s="142"/>
      <c r="H23" s="142">
        <v>2000</v>
      </c>
      <c r="I23" s="142"/>
      <c r="J23" s="142"/>
      <c r="K23" s="142"/>
      <c r="L23" s="142"/>
    </row>
    <row r="24" spans="1:12" ht="38.25" customHeight="1" thickBot="1">
      <c r="A24" s="150">
        <v>424</v>
      </c>
      <c r="B24" s="151" t="s">
        <v>38</v>
      </c>
      <c r="C24" s="142">
        <f>SUM(D24:J24)</f>
        <v>13250</v>
      </c>
      <c r="D24" s="152">
        <v>2250</v>
      </c>
      <c r="E24" s="152">
        <v>10000</v>
      </c>
      <c r="F24" s="152"/>
      <c r="G24" s="152"/>
      <c r="H24" s="152">
        <v>1000</v>
      </c>
      <c r="I24" s="152"/>
      <c r="J24" s="152"/>
      <c r="K24" s="152"/>
      <c r="L24" s="152"/>
    </row>
    <row r="25" spans="1:12" s="86" customFormat="1" ht="22.5" customHeight="1" thickTop="1">
      <c r="A25" s="156" t="s">
        <v>70</v>
      </c>
      <c r="B25" s="157" t="s">
        <v>65</v>
      </c>
      <c r="C25" s="158">
        <f>C26</f>
        <v>25000</v>
      </c>
      <c r="D25" s="158">
        <f>D26</f>
        <v>25000</v>
      </c>
      <c r="E25" s="158"/>
      <c r="F25" s="158"/>
      <c r="G25" s="158"/>
      <c r="H25" s="158"/>
      <c r="I25" s="158"/>
      <c r="J25" s="158"/>
      <c r="K25" s="158">
        <v>25000</v>
      </c>
      <c r="L25" s="158">
        <v>25000</v>
      </c>
    </row>
    <row r="26" spans="1:12" s="87" customFormat="1" ht="22.5" customHeight="1">
      <c r="A26" s="137">
        <v>3</v>
      </c>
      <c r="B26" s="147" t="s">
        <v>66</v>
      </c>
      <c r="C26" s="149">
        <f>C27</f>
        <v>25000</v>
      </c>
      <c r="D26" s="149">
        <f>D27</f>
        <v>25000</v>
      </c>
      <c r="E26" s="149"/>
      <c r="F26" s="149"/>
      <c r="G26" s="149"/>
      <c r="H26" s="149"/>
      <c r="I26" s="149"/>
      <c r="J26" s="149"/>
      <c r="K26" s="149">
        <v>25000</v>
      </c>
      <c r="L26" s="149">
        <v>25000</v>
      </c>
    </row>
    <row r="27" spans="1:12" s="87" customFormat="1" ht="25.5" customHeight="1">
      <c r="A27" s="137">
        <v>32</v>
      </c>
      <c r="B27" s="147" t="s">
        <v>28</v>
      </c>
      <c r="C27" s="149">
        <f>SUM(C28:C30)</f>
        <v>25000</v>
      </c>
      <c r="D27" s="149">
        <f>SUM(D28:D30)</f>
        <v>25000</v>
      </c>
      <c r="E27" s="149"/>
      <c r="F27" s="149"/>
      <c r="G27" s="149"/>
      <c r="H27" s="149"/>
      <c r="I27" s="149"/>
      <c r="J27" s="149"/>
      <c r="K27" s="149"/>
      <c r="L27" s="149"/>
    </row>
    <row r="28" spans="1:12" s="13" customFormat="1" ht="20.25" customHeight="1">
      <c r="A28" s="140">
        <v>321</v>
      </c>
      <c r="B28" s="141" t="s">
        <v>67</v>
      </c>
      <c r="C28" s="142">
        <v>6000</v>
      </c>
      <c r="D28" s="142">
        <v>6000</v>
      </c>
      <c r="E28" s="142"/>
      <c r="F28" s="142"/>
      <c r="G28" s="142"/>
      <c r="H28" s="142"/>
      <c r="I28" s="142"/>
      <c r="J28" s="142"/>
      <c r="K28" s="142"/>
      <c r="L28" s="142"/>
    </row>
    <row r="29" spans="1:12" s="13" customFormat="1" ht="20.25" customHeight="1">
      <c r="A29" s="140">
        <v>322</v>
      </c>
      <c r="B29" s="141" t="s">
        <v>68</v>
      </c>
      <c r="C29" s="142">
        <v>4000</v>
      </c>
      <c r="D29" s="142">
        <v>4000</v>
      </c>
      <c r="E29" s="142"/>
      <c r="F29" s="142"/>
      <c r="G29" s="142"/>
      <c r="H29" s="142"/>
      <c r="I29" s="142"/>
      <c r="J29" s="142"/>
      <c r="K29" s="142"/>
      <c r="L29" s="142"/>
    </row>
    <row r="30" spans="1:12" s="13" customFormat="1" ht="32.25" customHeight="1" thickBot="1">
      <c r="A30" s="160">
        <v>329</v>
      </c>
      <c r="B30" s="151" t="s">
        <v>32</v>
      </c>
      <c r="C30" s="152">
        <v>15000</v>
      </c>
      <c r="D30" s="152">
        <v>15000</v>
      </c>
      <c r="E30" s="152"/>
      <c r="F30" s="152"/>
      <c r="G30" s="152"/>
      <c r="H30" s="152"/>
      <c r="I30" s="152"/>
      <c r="J30" s="152"/>
      <c r="K30" s="152"/>
      <c r="L30" s="152"/>
    </row>
    <row r="31" spans="1:12" s="13" customFormat="1" ht="40.5" customHeight="1" thickTop="1">
      <c r="A31" s="156" t="s">
        <v>86</v>
      </c>
      <c r="B31" s="161" t="s">
        <v>87</v>
      </c>
      <c r="C31" s="162">
        <f>C32</f>
        <v>47600</v>
      </c>
      <c r="D31" s="162"/>
      <c r="E31" s="162"/>
      <c r="F31" s="162"/>
      <c r="G31" s="162">
        <f>G32</f>
        <v>47600</v>
      </c>
      <c r="H31" s="162"/>
      <c r="I31" s="162"/>
      <c r="J31" s="162"/>
      <c r="K31" s="162">
        <v>47600</v>
      </c>
      <c r="L31" s="162">
        <v>47600</v>
      </c>
    </row>
    <row r="32" spans="1:12" s="13" customFormat="1" ht="21.75" customHeight="1">
      <c r="A32" s="137">
        <v>3</v>
      </c>
      <c r="B32" s="138" t="s">
        <v>88</v>
      </c>
      <c r="C32" s="148">
        <f>C33+C37</f>
        <v>47600</v>
      </c>
      <c r="D32" s="148"/>
      <c r="E32" s="148"/>
      <c r="F32" s="148"/>
      <c r="G32" s="148">
        <f>SUM(G33+G37)</f>
        <v>47600</v>
      </c>
      <c r="H32" s="148"/>
      <c r="I32" s="148"/>
      <c r="J32" s="148"/>
      <c r="K32" s="148">
        <v>47600</v>
      </c>
      <c r="L32" s="148">
        <v>47600</v>
      </c>
    </row>
    <row r="33" spans="1:12" s="13" customFormat="1" ht="21.75" customHeight="1">
      <c r="A33" s="137">
        <v>31</v>
      </c>
      <c r="B33" s="138" t="s">
        <v>24</v>
      </c>
      <c r="C33" s="148">
        <f>SUM(C34:C36)</f>
        <v>46100</v>
      </c>
      <c r="D33" s="148"/>
      <c r="E33" s="148"/>
      <c r="F33" s="148"/>
      <c r="G33" s="148">
        <f>SUM(G34:G36)</f>
        <v>46100</v>
      </c>
      <c r="H33" s="148"/>
      <c r="I33" s="148"/>
      <c r="J33" s="148"/>
      <c r="K33" s="148">
        <v>46100</v>
      </c>
      <c r="L33" s="148">
        <v>46100</v>
      </c>
    </row>
    <row r="34" spans="1:12" s="13" customFormat="1" ht="21.75" customHeight="1">
      <c r="A34" s="140">
        <v>311</v>
      </c>
      <c r="B34" s="141" t="s">
        <v>25</v>
      </c>
      <c r="C34" s="142">
        <f>SUM(D34:L34)</f>
        <v>37000</v>
      </c>
      <c r="D34" s="139"/>
      <c r="E34" s="139"/>
      <c r="F34" s="139"/>
      <c r="G34" s="142">
        <v>37000</v>
      </c>
      <c r="H34" s="139"/>
      <c r="I34" s="139"/>
      <c r="J34" s="139"/>
      <c r="K34" s="139"/>
      <c r="L34" s="139"/>
    </row>
    <row r="35" spans="1:12" s="13" customFormat="1" ht="21.75" customHeight="1">
      <c r="A35" s="140">
        <v>312</v>
      </c>
      <c r="B35" s="141" t="s">
        <v>26</v>
      </c>
      <c r="C35" s="142">
        <f>SUM(D35:L35)</f>
        <v>3000</v>
      </c>
      <c r="D35" s="139"/>
      <c r="E35" s="139"/>
      <c r="F35" s="139"/>
      <c r="G35" s="142">
        <v>3000</v>
      </c>
      <c r="H35" s="139"/>
      <c r="I35" s="139"/>
      <c r="J35" s="139"/>
      <c r="K35" s="139"/>
      <c r="L35" s="139"/>
    </row>
    <row r="36" spans="1:12" s="13" customFormat="1" ht="21.75" customHeight="1">
      <c r="A36" s="140">
        <v>313</v>
      </c>
      <c r="B36" s="141" t="s">
        <v>27</v>
      </c>
      <c r="C36" s="142">
        <f>SUM(D36:L36)</f>
        <v>6100</v>
      </c>
      <c r="D36" s="139"/>
      <c r="E36" s="139"/>
      <c r="F36" s="139"/>
      <c r="G36" s="142">
        <v>6100</v>
      </c>
      <c r="H36" s="139"/>
      <c r="I36" s="139"/>
      <c r="J36" s="139"/>
      <c r="K36" s="139"/>
      <c r="L36" s="139"/>
    </row>
    <row r="37" spans="1:12" s="13" customFormat="1" ht="21.75" customHeight="1">
      <c r="A37" s="137">
        <v>32</v>
      </c>
      <c r="B37" s="138" t="s">
        <v>28</v>
      </c>
      <c r="C37" s="148">
        <f>SUM(C38:C39)</f>
        <v>1500</v>
      </c>
      <c r="D37" s="148"/>
      <c r="E37" s="148"/>
      <c r="F37" s="148"/>
      <c r="G37" s="148">
        <f>SUM(G38:G39)</f>
        <v>1500</v>
      </c>
      <c r="H37" s="148"/>
      <c r="I37" s="148"/>
      <c r="J37" s="148"/>
      <c r="K37" s="148">
        <v>1500</v>
      </c>
      <c r="L37" s="148">
        <v>1500</v>
      </c>
    </row>
    <row r="38" spans="1:12" s="13" customFormat="1" ht="21.75" customHeight="1">
      <c r="A38" s="140">
        <v>321</v>
      </c>
      <c r="B38" s="141" t="s">
        <v>29</v>
      </c>
      <c r="C38" s="142">
        <f>SUM(D38:L38)</f>
        <v>1000</v>
      </c>
      <c r="D38" s="139"/>
      <c r="E38" s="139"/>
      <c r="F38" s="139"/>
      <c r="G38" s="142">
        <v>1000</v>
      </c>
      <c r="H38" s="139"/>
      <c r="I38" s="139"/>
      <c r="J38" s="139"/>
      <c r="K38" s="139"/>
      <c r="L38" s="139"/>
    </row>
    <row r="39" spans="1:12" s="13" customFormat="1" ht="21.75" customHeight="1">
      <c r="A39" s="140">
        <v>323</v>
      </c>
      <c r="B39" s="141" t="s">
        <v>31</v>
      </c>
      <c r="C39" s="142">
        <f>SUM(D39:L39)</f>
        <v>500</v>
      </c>
      <c r="D39" s="139"/>
      <c r="E39" s="139"/>
      <c r="F39" s="139"/>
      <c r="G39" s="142">
        <v>500</v>
      </c>
      <c r="H39" s="139"/>
      <c r="I39" s="139"/>
      <c r="J39" s="139"/>
      <c r="K39" s="139"/>
      <c r="L39" s="139"/>
    </row>
    <row r="40" spans="1:12" s="13" customFormat="1" ht="15.75">
      <c r="A40" s="131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2" s="13" customFormat="1" ht="15.75">
      <c r="A41" s="136" t="s">
        <v>59</v>
      </c>
      <c r="B41" s="132" t="s">
        <v>63</v>
      </c>
      <c r="C41" s="133"/>
      <c r="D41" s="134"/>
      <c r="E41" s="134"/>
      <c r="F41" s="201" t="s">
        <v>60</v>
      </c>
      <c r="G41" s="201"/>
      <c r="H41" s="134"/>
      <c r="I41" s="201" t="s">
        <v>77</v>
      </c>
      <c r="J41" s="201"/>
      <c r="K41" s="201"/>
      <c r="L41" s="134"/>
    </row>
    <row r="42" spans="1:12" ht="15">
      <c r="A42" s="136"/>
      <c r="B42" s="132"/>
      <c r="C42" s="133"/>
      <c r="D42" s="133"/>
      <c r="E42" s="133"/>
      <c r="F42" s="201"/>
      <c r="G42" s="201"/>
      <c r="H42" s="133"/>
      <c r="I42" s="201"/>
      <c r="J42" s="201"/>
      <c r="K42" s="201"/>
      <c r="L42" s="133"/>
    </row>
    <row r="43" spans="1:12" ht="15">
      <c r="A43" s="197" t="s">
        <v>90</v>
      </c>
      <c r="B43" s="197"/>
      <c r="C43" s="133"/>
      <c r="D43" s="133"/>
      <c r="E43" s="133"/>
      <c r="F43" s="202"/>
      <c r="G43" s="202"/>
      <c r="H43" s="133"/>
      <c r="I43" s="202"/>
      <c r="J43" s="202"/>
      <c r="K43" s="202"/>
      <c r="L43" s="133"/>
    </row>
    <row r="44" spans="1:12" ht="15">
      <c r="A44" s="136"/>
      <c r="B44" s="132"/>
      <c r="C44" s="133"/>
      <c r="D44" s="133"/>
      <c r="E44" s="133"/>
      <c r="F44" s="133" t="s">
        <v>61</v>
      </c>
      <c r="G44" s="133"/>
      <c r="H44" s="133"/>
      <c r="I44" s="196" t="s">
        <v>78</v>
      </c>
      <c r="J44" s="196"/>
      <c r="K44" s="196"/>
      <c r="L44" s="133"/>
    </row>
    <row r="45" spans="1:12" ht="12.75">
      <c r="A45" s="87"/>
      <c r="B45" s="16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s="13" customFormat="1" ht="12.75" customHeight="1">
      <c r="A46" s="96"/>
      <c r="B46" s="89"/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1:12" s="13" customFormat="1" ht="12.75">
      <c r="A47" s="87"/>
      <c r="B47" s="89"/>
      <c r="C47" s="110"/>
      <c r="D47" s="110"/>
      <c r="E47" s="110"/>
      <c r="F47" s="110"/>
      <c r="G47" s="110"/>
      <c r="H47" s="110"/>
      <c r="I47" s="110"/>
      <c r="J47" s="110"/>
      <c r="K47" s="110"/>
      <c r="L47" s="110"/>
    </row>
    <row r="48" spans="1:12" s="13" customFormat="1" ht="12.75">
      <c r="A48" s="87"/>
      <c r="B48" s="89"/>
      <c r="C48" s="110"/>
      <c r="D48" s="110"/>
      <c r="E48" s="110"/>
      <c r="F48" s="110"/>
      <c r="G48" s="110"/>
      <c r="H48" s="110"/>
      <c r="I48" s="110"/>
      <c r="J48" s="110"/>
      <c r="K48" s="110"/>
      <c r="L48" s="110"/>
    </row>
    <row r="49" spans="1:12" ht="12.75">
      <c r="A49" s="86"/>
      <c r="B49" s="16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86"/>
      <c r="B50" s="16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86"/>
      <c r="B51" s="16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s="13" customFormat="1" ht="12.75">
      <c r="A52" s="87"/>
      <c r="B52" s="89"/>
      <c r="C52" s="110"/>
      <c r="D52" s="110"/>
      <c r="E52" s="110"/>
      <c r="F52" s="110"/>
      <c r="G52" s="110"/>
      <c r="H52" s="110"/>
      <c r="I52" s="110"/>
      <c r="J52" s="110"/>
      <c r="K52" s="110"/>
      <c r="L52" s="110"/>
    </row>
    <row r="53" spans="1:12" ht="12.75">
      <c r="A53" s="86"/>
      <c r="B53" s="16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86"/>
      <c r="B54" s="16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86"/>
      <c r="B55" s="16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86"/>
      <c r="B56" s="16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s="13" customFormat="1" ht="12.75">
      <c r="A57" s="87"/>
      <c r="B57" s="89"/>
      <c r="C57" s="110"/>
      <c r="D57" s="110"/>
      <c r="E57" s="110"/>
      <c r="F57" s="110"/>
      <c r="G57" s="110"/>
      <c r="H57" s="110"/>
      <c r="I57" s="110"/>
      <c r="J57" s="110"/>
      <c r="K57" s="110"/>
      <c r="L57" s="110"/>
    </row>
    <row r="58" spans="1:12" ht="12.75">
      <c r="A58" s="86"/>
      <c r="B58" s="16"/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1:12" ht="12.75">
      <c r="A59" s="87"/>
      <c r="B59" s="16"/>
      <c r="C59" s="109"/>
      <c r="D59" s="109"/>
      <c r="E59" s="109"/>
      <c r="F59" s="109"/>
      <c r="G59" s="109"/>
      <c r="H59" s="109"/>
      <c r="I59" s="109"/>
      <c r="J59" s="109"/>
      <c r="K59" s="109"/>
      <c r="L59" s="109"/>
    </row>
    <row r="60" spans="1:12" s="13" customFormat="1" ht="12.75" customHeight="1">
      <c r="A60" s="96"/>
      <c r="B60" s="89"/>
      <c r="C60" s="110"/>
      <c r="D60" s="110"/>
      <c r="E60" s="110"/>
      <c r="F60" s="110"/>
      <c r="G60" s="110"/>
      <c r="H60" s="110"/>
      <c r="I60" s="110"/>
      <c r="J60" s="110"/>
      <c r="K60" s="110"/>
      <c r="L60" s="110"/>
    </row>
    <row r="61" spans="1:12" s="13" customFormat="1" ht="12.75">
      <c r="A61" s="87"/>
      <c r="B61" s="89"/>
      <c r="C61" s="110"/>
      <c r="D61" s="110"/>
      <c r="E61" s="110"/>
      <c r="F61" s="110"/>
      <c r="G61" s="110"/>
      <c r="H61" s="110"/>
      <c r="I61" s="110"/>
      <c r="J61" s="110"/>
      <c r="K61" s="110"/>
      <c r="L61" s="110"/>
    </row>
    <row r="62" spans="1:12" s="13" customFormat="1" ht="12.75">
      <c r="A62" s="87"/>
      <c r="B62" s="89"/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 ht="12.75">
      <c r="A63" s="86"/>
      <c r="B63" s="16"/>
      <c r="C63" s="109"/>
      <c r="D63" s="109"/>
      <c r="E63" s="109"/>
      <c r="F63" s="109"/>
      <c r="G63" s="109"/>
      <c r="H63" s="109"/>
      <c r="I63" s="109"/>
      <c r="J63" s="109"/>
      <c r="K63" s="109"/>
      <c r="L63" s="109"/>
    </row>
    <row r="64" spans="1:12" ht="12.75">
      <c r="A64" s="86"/>
      <c r="B64" s="16"/>
      <c r="C64" s="109"/>
      <c r="D64" s="109"/>
      <c r="E64" s="109"/>
      <c r="F64" s="109"/>
      <c r="G64" s="109"/>
      <c r="H64" s="109"/>
      <c r="I64" s="109"/>
      <c r="J64" s="109"/>
      <c r="K64" s="109"/>
      <c r="L64" s="109"/>
    </row>
    <row r="65" spans="1:12" ht="12.75">
      <c r="A65" s="86"/>
      <c r="B65" s="16"/>
      <c r="C65" s="109"/>
      <c r="D65" s="109"/>
      <c r="E65" s="109"/>
      <c r="F65" s="109"/>
      <c r="G65" s="109"/>
      <c r="H65" s="109"/>
      <c r="I65" s="109"/>
      <c r="J65" s="109"/>
      <c r="K65" s="109"/>
      <c r="L65" s="109"/>
    </row>
    <row r="66" spans="1:12" s="13" customFormat="1" ht="12.75">
      <c r="A66" s="87"/>
      <c r="B66" s="89"/>
      <c r="C66" s="110"/>
      <c r="D66" s="110"/>
      <c r="E66" s="110"/>
      <c r="F66" s="110"/>
      <c r="G66" s="110"/>
      <c r="H66" s="110"/>
      <c r="I66" s="110"/>
      <c r="J66" s="110"/>
      <c r="K66" s="110"/>
      <c r="L66" s="110"/>
    </row>
    <row r="67" spans="1:12" ht="12.75">
      <c r="A67" s="86"/>
      <c r="B67" s="16"/>
      <c r="C67" s="109"/>
      <c r="D67" s="109"/>
      <c r="E67" s="109"/>
      <c r="F67" s="109"/>
      <c r="G67" s="109"/>
      <c r="H67" s="109"/>
      <c r="I67" s="109"/>
      <c r="J67" s="109"/>
      <c r="K67" s="109"/>
      <c r="L67" s="109"/>
    </row>
    <row r="68" spans="1:12" ht="12.75">
      <c r="A68" s="86"/>
      <c r="B68" s="16"/>
      <c r="C68" s="109"/>
      <c r="D68" s="109"/>
      <c r="E68" s="109"/>
      <c r="F68" s="109"/>
      <c r="G68" s="109"/>
      <c r="H68" s="109"/>
      <c r="I68" s="109"/>
      <c r="J68" s="109"/>
      <c r="K68" s="109"/>
      <c r="L68" s="109"/>
    </row>
    <row r="69" spans="1:12" ht="12.75">
      <c r="A69" s="86"/>
      <c r="B69" s="16"/>
      <c r="C69" s="109"/>
      <c r="D69" s="109"/>
      <c r="E69" s="109"/>
      <c r="F69" s="109"/>
      <c r="G69" s="109"/>
      <c r="H69" s="109"/>
      <c r="I69" s="109"/>
      <c r="J69" s="109"/>
      <c r="K69" s="109"/>
      <c r="L69" s="109"/>
    </row>
    <row r="70" spans="1:12" ht="12.75">
      <c r="A70" s="86"/>
      <c r="B70" s="16"/>
      <c r="C70" s="109"/>
      <c r="D70" s="109"/>
      <c r="E70" s="109"/>
      <c r="F70" s="109"/>
      <c r="G70" s="109"/>
      <c r="H70" s="109"/>
      <c r="I70" s="109"/>
      <c r="J70" s="109"/>
      <c r="K70" s="109"/>
      <c r="L70" s="109"/>
    </row>
    <row r="71" spans="1:12" s="13" customFormat="1" ht="12.75">
      <c r="A71" s="87"/>
      <c r="B71" s="89"/>
      <c r="C71" s="110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1:12" ht="12.75">
      <c r="A72" s="86"/>
      <c r="B72" s="16"/>
      <c r="C72" s="109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1:12" ht="12.75">
      <c r="A73" s="87"/>
      <c r="B73" s="16"/>
      <c r="C73" s="109"/>
      <c r="D73" s="109"/>
      <c r="E73" s="109"/>
      <c r="F73" s="109"/>
      <c r="G73" s="109"/>
      <c r="H73" s="109"/>
      <c r="I73" s="109"/>
      <c r="J73" s="109"/>
      <c r="K73" s="109"/>
      <c r="L73" s="109"/>
    </row>
    <row r="74" spans="1:12" s="13" customFormat="1" ht="12.75" customHeight="1">
      <c r="A74" s="96"/>
      <c r="B74" s="89"/>
      <c r="C74" s="110"/>
      <c r="D74" s="110"/>
      <c r="E74" s="110"/>
      <c r="F74" s="110"/>
      <c r="G74" s="110"/>
      <c r="H74" s="110"/>
      <c r="I74" s="110"/>
      <c r="J74" s="110"/>
      <c r="K74" s="110"/>
      <c r="L74" s="110"/>
    </row>
    <row r="75" spans="1:12" s="13" customFormat="1" ht="12.75">
      <c r="A75" s="87"/>
      <c r="B75" s="89"/>
      <c r="C75" s="110"/>
      <c r="D75" s="110"/>
      <c r="E75" s="110"/>
      <c r="F75" s="110"/>
      <c r="G75" s="110"/>
      <c r="H75" s="110"/>
      <c r="I75" s="110"/>
      <c r="J75" s="110"/>
      <c r="K75" s="110"/>
      <c r="L75" s="110"/>
    </row>
    <row r="76" spans="1:12" s="13" customFormat="1" ht="12.75">
      <c r="A76" s="87"/>
      <c r="B76" s="89"/>
      <c r="C76" s="110"/>
      <c r="D76" s="110"/>
      <c r="E76" s="110"/>
      <c r="F76" s="110"/>
      <c r="G76" s="110"/>
      <c r="H76" s="110"/>
      <c r="I76" s="110"/>
      <c r="J76" s="110"/>
      <c r="K76" s="110"/>
      <c r="L76" s="110"/>
    </row>
    <row r="77" spans="1:12" ht="12.75">
      <c r="A77" s="86"/>
      <c r="B77" s="16"/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1:12" ht="12.75">
      <c r="A78" s="86"/>
      <c r="B78" s="16"/>
      <c r="C78" s="109"/>
      <c r="D78" s="109"/>
      <c r="E78" s="109"/>
      <c r="F78" s="109"/>
      <c r="G78" s="109"/>
      <c r="H78" s="109"/>
      <c r="I78" s="109"/>
      <c r="J78" s="109"/>
      <c r="K78" s="109"/>
      <c r="L78" s="109"/>
    </row>
    <row r="79" spans="1:12" ht="12.75">
      <c r="A79" s="86"/>
      <c r="B79" s="16"/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1:12" s="13" customFormat="1" ht="12.75">
      <c r="A80" s="87"/>
      <c r="B80" s="89"/>
      <c r="C80" s="110"/>
      <c r="D80" s="110"/>
      <c r="E80" s="110"/>
      <c r="F80" s="110"/>
      <c r="G80" s="110"/>
      <c r="H80" s="110"/>
      <c r="I80" s="110"/>
      <c r="J80" s="110"/>
      <c r="K80" s="110"/>
      <c r="L80" s="110"/>
    </row>
    <row r="81" spans="1:12" ht="12.75">
      <c r="A81" s="86"/>
      <c r="B81" s="16"/>
      <c r="C81" s="109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1:12" ht="12.75">
      <c r="A82" s="86"/>
      <c r="B82" s="16"/>
      <c r="C82" s="109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1:12" ht="12.75">
      <c r="A83" s="86"/>
      <c r="B83" s="16"/>
      <c r="C83" s="109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1:12" ht="12.75">
      <c r="A84" s="86"/>
      <c r="B84" s="16"/>
      <c r="C84" s="109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1:12" s="13" customFormat="1" ht="12.75">
      <c r="A85" s="87"/>
      <c r="B85" s="89"/>
      <c r="C85" s="110"/>
      <c r="D85" s="110"/>
      <c r="E85" s="110"/>
      <c r="F85" s="110"/>
      <c r="G85" s="110"/>
      <c r="H85" s="110"/>
      <c r="I85" s="110"/>
      <c r="J85" s="110"/>
      <c r="K85" s="110"/>
      <c r="L85" s="110"/>
    </row>
    <row r="86" spans="1:12" ht="12.75">
      <c r="A86" s="86"/>
      <c r="B86" s="16"/>
      <c r="C86" s="109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1:12" ht="12.75">
      <c r="A87" s="87"/>
      <c r="B87" s="16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s="13" customFormat="1" ht="12.75">
      <c r="A88" s="96"/>
      <c r="B88" s="89"/>
      <c r="C88" s="110"/>
      <c r="D88" s="110"/>
      <c r="E88" s="110"/>
      <c r="F88" s="110"/>
      <c r="G88" s="110"/>
      <c r="H88" s="110"/>
      <c r="I88" s="110"/>
      <c r="J88" s="110"/>
      <c r="K88" s="110"/>
      <c r="L88" s="110"/>
    </row>
    <row r="89" spans="1:12" s="13" customFormat="1" ht="12.75">
      <c r="A89" s="87"/>
      <c r="B89" s="89"/>
      <c r="C89" s="110"/>
      <c r="D89" s="110"/>
      <c r="E89" s="110"/>
      <c r="F89" s="110"/>
      <c r="G89" s="110"/>
      <c r="H89" s="110"/>
      <c r="I89" s="110"/>
      <c r="J89" s="110"/>
      <c r="K89" s="110"/>
      <c r="L89" s="110"/>
    </row>
    <row r="90" spans="1:12" s="13" customFormat="1" ht="12.75">
      <c r="A90" s="87"/>
      <c r="B90" s="89"/>
      <c r="C90" s="110"/>
      <c r="D90" s="110"/>
      <c r="E90" s="110"/>
      <c r="F90" s="110"/>
      <c r="G90" s="110"/>
      <c r="H90" s="110"/>
      <c r="I90" s="110"/>
      <c r="J90" s="110"/>
      <c r="K90" s="110"/>
      <c r="L90" s="110"/>
    </row>
    <row r="91" spans="1:12" ht="12.75">
      <c r="A91" s="86"/>
      <c r="B91" s="16"/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1:12" ht="12.75">
      <c r="A92" s="86"/>
      <c r="B92" s="16"/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1:12" ht="12.75">
      <c r="A93" s="86"/>
      <c r="B93" s="16"/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1:12" s="13" customFormat="1" ht="12.75">
      <c r="A94" s="87"/>
      <c r="B94" s="89"/>
      <c r="C94" s="110"/>
      <c r="D94" s="110"/>
      <c r="E94" s="110"/>
      <c r="F94" s="110"/>
      <c r="G94" s="110"/>
      <c r="H94" s="110"/>
      <c r="I94" s="110"/>
      <c r="J94" s="110"/>
      <c r="K94" s="110"/>
      <c r="L94" s="110"/>
    </row>
    <row r="95" spans="1:12" ht="12.75">
      <c r="A95" s="86"/>
      <c r="B95" s="16"/>
      <c r="C95" s="109"/>
      <c r="D95" s="109"/>
      <c r="E95" s="109"/>
      <c r="F95" s="109"/>
      <c r="G95" s="109"/>
      <c r="H95" s="109"/>
      <c r="I95" s="109"/>
      <c r="J95" s="109"/>
      <c r="K95" s="109"/>
      <c r="L95" s="109"/>
    </row>
    <row r="96" spans="1:12" ht="12.75">
      <c r="A96" s="86"/>
      <c r="B96" s="16"/>
      <c r="C96" s="109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1:12" ht="12.75">
      <c r="A97" s="86"/>
      <c r="B97" s="16"/>
      <c r="C97" s="109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1:12" ht="12.75">
      <c r="A98" s="86"/>
      <c r="B98" s="16"/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1:12" s="13" customFormat="1" ht="12.75">
      <c r="A99" s="87"/>
      <c r="B99" s="89"/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ht="12.75">
      <c r="A100" s="86"/>
      <c r="B100" s="16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1:12" s="13" customFormat="1" ht="12.75">
      <c r="A101" s="87"/>
      <c r="B101" s="8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1:12" s="13" customFormat="1" ht="12.75">
      <c r="A102" s="87"/>
      <c r="B102" s="8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1:12" ht="12.75">
      <c r="A103" s="86"/>
      <c r="B103" s="16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1:12" ht="12.75">
      <c r="A104" s="86"/>
      <c r="B104" s="16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</row>
    <row r="105" spans="1:12" ht="12.75">
      <c r="A105" s="87"/>
      <c r="B105" s="16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1:12" s="13" customFormat="1" ht="12.75" customHeight="1">
      <c r="A106" s="96"/>
      <c r="B106" s="8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</row>
    <row r="107" spans="1:12" s="13" customFormat="1" ht="12.75">
      <c r="A107" s="87"/>
      <c r="B107" s="8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</row>
    <row r="108" spans="1:12" s="13" customFormat="1" ht="12.75">
      <c r="A108" s="87"/>
      <c r="B108" s="8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</row>
    <row r="109" spans="1:12" ht="12.75">
      <c r="A109" s="86"/>
      <c r="B109" s="16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</row>
    <row r="110" spans="1:12" ht="12.75">
      <c r="A110" s="86"/>
      <c r="B110" s="16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1:12" ht="12.75">
      <c r="A111" s="86"/>
      <c r="B111" s="16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1:12" s="13" customFormat="1" ht="12.75">
      <c r="A112" s="87"/>
      <c r="B112" s="8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1:12" ht="12.75">
      <c r="A113" s="86"/>
      <c r="B113" s="16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1:12" ht="12.75">
      <c r="A114" s="86"/>
      <c r="B114" s="16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1:12" ht="12.75">
      <c r="A115" s="86"/>
      <c r="B115" s="16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12" ht="12.75">
      <c r="A116" s="86"/>
      <c r="B116" s="16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1:12" s="13" customFormat="1" ht="12.75">
      <c r="A117" s="87"/>
      <c r="B117" s="8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1:12" ht="12.75">
      <c r="A118" s="86"/>
      <c r="B118" s="16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1:12" s="13" customFormat="1" ht="12.75">
      <c r="A119" s="87"/>
      <c r="B119" s="8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1:12" ht="12.75">
      <c r="A120" s="86"/>
      <c r="B120" s="16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1:12" s="13" customFormat="1" ht="12.75">
      <c r="A121" s="87"/>
      <c r="B121" s="8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1:12" s="13" customFormat="1" ht="12.75">
      <c r="A122" s="87"/>
      <c r="B122" s="8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1:12" ht="12.75" customHeight="1">
      <c r="A123" s="86"/>
      <c r="B123" s="16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1:12" ht="12.75">
      <c r="A124" s="86"/>
      <c r="B124" s="16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1:12" ht="12.75">
      <c r="A125" s="87"/>
      <c r="B125" s="16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1:12" s="13" customFormat="1" ht="12.75">
      <c r="A126" s="96"/>
      <c r="B126" s="8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1:12" s="13" customFormat="1" ht="12.75">
      <c r="A127" s="87"/>
      <c r="B127" s="8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1:12" s="13" customFormat="1" ht="12.75">
      <c r="A128" s="87"/>
      <c r="B128" s="8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1:12" ht="12.75">
      <c r="A129" s="86"/>
      <c r="B129" s="16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1:12" ht="12.75">
      <c r="A130" s="86"/>
      <c r="B130" s="16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1:12" ht="12.75">
      <c r="A131" s="86"/>
      <c r="B131" s="16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2" s="13" customFormat="1" ht="12.75">
      <c r="A132" s="87"/>
      <c r="B132" s="8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1:12" ht="12.75">
      <c r="A133" s="86"/>
      <c r="B133" s="16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1:12" ht="12.75">
      <c r="A134" s="86"/>
      <c r="B134" s="16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1:12" ht="12.75">
      <c r="A135" s="86"/>
      <c r="B135" s="16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1:12" ht="12.75">
      <c r="A136" s="86"/>
      <c r="B136" s="16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1:12" s="13" customFormat="1" ht="12.75">
      <c r="A137" s="87"/>
      <c r="B137" s="8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1:12" ht="12.75">
      <c r="A138" s="86"/>
      <c r="B138" s="16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1:12" s="13" customFormat="1" ht="12.75">
      <c r="A139" s="87"/>
      <c r="B139" s="8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1:12" s="13" customFormat="1" ht="12.75">
      <c r="A140" s="87"/>
      <c r="B140" s="8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1:12" ht="12.75">
      <c r="A141" s="86"/>
      <c r="B141" s="16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1:12" s="13" customFormat="1" ht="12.75">
      <c r="A142" s="87"/>
      <c r="B142" s="8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1:12" ht="12.75">
      <c r="A143" s="86"/>
      <c r="B143" s="16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1:12" ht="12.75">
      <c r="A144" s="86"/>
      <c r="B144" s="16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1:12" ht="12.75">
      <c r="A145" s="87"/>
      <c r="B145" s="16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1:12" ht="12.75">
      <c r="A146" s="87"/>
      <c r="B146" s="16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1:12" ht="12.75">
      <c r="A147" s="87"/>
      <c r="B147" s="16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1:12" ht="12.75">
      <c r="A148" s="87"/>
      <c r="B148" s="16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1:12" ht="12.75">
      <c r="A149" s="87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7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7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7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7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7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7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7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7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7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7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7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7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7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7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7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7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7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7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7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7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7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7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7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7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7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7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7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7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7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7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7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7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7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7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7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7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7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7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7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7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7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7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7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7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7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7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7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7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7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7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7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7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7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7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7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7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7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7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7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7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7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7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7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7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7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7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7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7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7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7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7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7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7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7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7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7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7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7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7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7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7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7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7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7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7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7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7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7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7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7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7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7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7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7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7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7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7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7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7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7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7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7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7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7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7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7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7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7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7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7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7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7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7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7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7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7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87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87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87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87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87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87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87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</sheetData>
  <sheetProtection/>
  <mergeCells count="9">
    <mergeCell ref="I44:K44"/>
    <mergeCell ref="A43:B43"/>
    <mergeCell ref="A3:L3"/>
    <mergeCell ref="A1:B1"/>
    <mergeCell ref="A2:B2"/>
    <mergeCell ref="F41:G41"/>
    <mergeCell ref="F42:G43"/>
    <mergeCell ref="I41:K41"/>
    <mergeCell ref="I42:K43"/>
  </mergeCells>
  <printOptions horizontalCentered="1"/>
  <pageMargins left="0.25" right="0.25" top="0.75" bottom="0.75" header="0.3" footer="0.3"/>
  <pageSetup firstPageNumber="3" useFirstPageNumber="1" fitToHeight="0" fitToWidth="1" horizontalDpi="300" verticalDpi="300" orientation="landscape" paperSize="9" scale="83" r:id="rId1"/>
  <headerFooter alignWithMargins="0">
    <oddFooter>&amp;R&amp;P</oddFooter>
  </headerFooter>
  <ignoredErrors>
    <ignoredError sqref="C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Maja Odak</cp:lastModifiedBy>
  <cp:lastPrinted>2019-09-26T08:13:42Z</cp:lastPrinted>
  <dcterms:created xsi:type="dcterms:W3CDTF">2013-09-11T11:00:21Z</dcterms:created>
  <dcterms:modified xsi:type="dcterms:W3CDTF">2020-12-23T09:32:04Z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