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kis\Desktop\PLAN 2026\"/>
    </mc:Choice>
  </mc:AlternateContent>
  <xr:revisionPtr revIDLastSave="0" documentId="13_ncr:1_{DBE154AD-E732-4E6A-97DF-C0DD7BD7DA69}" xr6:coauthVersionLast="37" xr6:coauthVersionMax="37" xr10:uidLastSave="{00000000-0000-0000-0000-000000000000}"/>
  <bookViews>
    <workbookView xWindow="0" yWindow="0" windowWidth="28800" windowHeight="12225" firstSheet="2" activeTab="5" xr2:uid="{00000000-000D-0000-FFFF-FFFF00000000}"/>
  </bookViews>
  <sheets>
    <sheet name="SAŽETAK" sheetId="1" r:id="rId1"/>
    <sheet name="Račun prihoda i rashoda" sheetId="9" r:id="rId2"/>
    <sheet name="Prihodi i rashodi po izvorima" sheetId="3" r:id="rId3"/>
    <sheet name="Račun finaciranja" sheetId="8" r:id="rId4"/>
    <sheet name="Rashodi prema funkcijskoj kl" sheetId="5" r:id="rId5"/>
    <sheet name="POSEBNI DIO" sheetId="7" r:id="rId6"/>
    <sheet name="List2" sheetId="2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" l="1"/>
  <c r="G31" i="3"/>
  <c r="G30" i="3"/>
  <c r="H16" i="3"/>
  <c r="H24" i="3" s="1"/>
  <c r="G16" i="3"/>
  <c r="G24" i="3" s="1"/>
  <c r="F16" i="3"/>
  <c r="F24" i="3" s="1"/>
  <c r="G15" i="7"/>
  <c r="H15" i="7"/>
  <c r="I15" i="7"/>
  <c r="F15" i="7"/>
  <c r="F70" i="7"/>
  <c r="F104" i="7"/>
  <c r="F71" i="7"/>
  <c r="G71" i="7"/>
  <c r="H71" i="7"/>
  <c r="H70" i="7" s="1"/>
  <c r="I71" i="7"/>
  <c r="I70" i="7" s="1"/>
  <c r="G70" i="7"/>
  <c r="E71" i="7"/>
  <c r="E70" i="7" s="1"/>
  <c r="F50" i="3"/>
  <c r="G50" i="3"/>
  <c r="H50" i="3"/>
  <c r="E50" i="3"/>
  <c r="E54" i="3"/>
  <c r="E31" i="3"/>
  <c r="E16" i="3"/>
  <c r="E24" i="3" s="1"/>
  <c r="G24" i="9"/>
  <c r="H24" i="9"/>
  <c r="I24" i="9"/>
  <c r="F24" i="9"/>
  <c r="E20" i="7" l="1"/>
  <c r="E17" i="7"/>
  <c r="E16" i="7" s="1"/>
  <c r="I114" i="7"/>
  <c r="I113" i="7" s="1"/>
  <c r="H114" i="7"/>
  <c r="G114" i="7"/>
  <c r="G113" i="7" s="1"/>
  <c r="F114" i="7"/>
  <c r="E114" i="7"/>
  <c r="E113" i="7" s="1"/>
  <c r="E104" i="7" s="1"/>
  <c r="H113" i="7"/>
  <c r="F113" i="7"/>
  <c r="F65" i="7"/>
  <c r="G65" i="7"/>
  <c r="H65" i="7"/>
  <c r="H62" i="7" s="1"/>
  <c r="I65" i="7"/>
  <c r="I62" i="7" s="1"/>
  <c r="E65" i="7"/>
  <c r="F53" i="7"/>
  <c r="G53" i="7"/>
  <c r="H53" i="7"/>
  <c r="I53" i="7"/>
  <c r="F51" i="7"/>
  <c r="F50" i="7" s="1"/>
  <c r="G51" i="7"/>
  <c r="H51" i="7"/>
  <c r="I51" i="7"/>
  <c r="G50" i="7"/>
  <c r="H50" i="7"/>
  <c r="I50" i="7"/>
  <c r="E53" i="7"/>
  <c r="E50" i="7" s="1"/>
  <c r="E51" i="7"/>
  <c r="D23" i="8"/>
  <c r="D35" i="8"/>
  <c r="E35" i="8"/>
  <c r="F35" i="8"/>
  <c r="G35" i="8"/>
  <c r="C35" i="8"/>
  <c r="G33" i="8"/>
  <c r="F33" i="8"/>
  <c r="E33" i="8"/>
  <c r="D33" i="8"/>
  <c r="C33" i="8"/>
  <c r="G31" i="8"/>
  <c r="F31" i="8"/>
  <c r="E31" i="8"/>
  <c r="D31" i="8"/>
  <c r="C31" i="8"/>
  <c r="G27" i="8"/>
  <c r="G37" i="8" s="1"/>
  <c r="F27" i="8"/>
  <c r="E27" i="8"/>
  <c r="D27" i="8"/>
  <c r="C27" i="8"/>
  <c r="G25" i="8"/>
  <c r="F25" i="8"/>
  <c r="E25" i="8"/>
  <c r="D25" i="8"/>
  <c r="C25" i="8"/>
  <c r="G23" i="8"/>
  <c r="F23" i="8"/>
  <c r="E23" i="8"/>
  <c r="C23" i="8"/>
  <c r="G21" i="8"/>
  <c r="F21" i="8"/>
  <c r="E21" i="8"/>
  <c r="D21" i="8"/>
  <c r="C21" i="8"/>
  <c r="H56" i="3"/>
  <c r="G56" i="3"/>
  <c r="F56" i="3"/>
  <c r="E56" i="3"/>
  <c r="D56" i="3"/>
  <c r="H54" i="3"/>
  <c r="G54" i="3"/>
  <c r="F54" i="3"/>
  <c r="D54" i="3"/>
  <c r="D50" i="3"/>
  <c r="H48" i="3"/>
  <c r="G48" i="3"/>
  <c r="F48" i="3"/>
  <c r="E48" i="3"/>
  <c r="D48" i="3"/>
  <c r="H46" i="3"/>
  <c r="G46" i="3"/>
  <c r="F46" i="3"/>
  <c r="E46" i="3"/>
  <c r="D46" i="3"/>
  <c r="H44" i="3"/>
  <c r="G44" i="3"/>
  <c r="F44" i="3"/>
  <c r="E44" i="3"/>
  <c r="D44" i="3"/>
  <c r="D16" i="3"/>
  <c r="E22" i="3"/>
  <c r="F22" i="3"/>
  <c r="G22" i="3"/>
  <c r="H22" i="3"/>
  <c r="D22" i="3"/>
  <c r="F36" i="1"/>
  <c r="G33" i="1" s="1"/>
  <c r="G36" i="1" s="1"/>
  <c r="H33" i="1" s="1"/>
  <c r="H36" i="1" s="1"/>
  <c r="I33" i="1" s="1"/>
  <c r="I36" i="1" s="1"/>
  <c r="J33" i="1" s="1"/>
  <c r="J36" i="1" s="1"/>
  <c r="H58" i="3" l="1"/>
  <c r="G58" i="3"/>
  <c r="F58" i="3"/>
  <c r="E58" i="3"/>
  <c r="E15" i="7"/>
  <c r="E6" i="7" s="1"/>
  <c r="F37" i="8"/>
  <c r="E37" i="8"/>
  <c r="D37" i="8"/>
  <c r="C37" i="8"/>
  <c r="D58" i="3"/>
  <c r="F74" i="7" l="1"/>
  <c r="G74" i="7"/>
  <c r="H74" i="7"/>
  <c r="I74" i="7"/>
  <c r="E74" i="7"/>
  <c r="F80" i="7"/>
  <c r="G80" i="7"/>
  <c r="H80" i="7"/>
  <c r="I80" i="7"/>
  <c r="E80" i="7"/>
  <c r="F60" i="7"/>
  <c r="G60" i="7"/>
  <c r="H60" i="7"/>
  <c r="I60" i="7"/>
  <c r="E60" i="7"/>
  <c r="F23" i="7"/>
  <c r="G23" i="7"/>
  <c r="H23" i="7"/>
  <c r="I23" i="7"/>
  <c r="E23" i="7"/>
  <c r="F31" i="3"/>
  <c r="D31" i="3"/>
  <c r="D14" i="3" l="1"/>
  <c r="I94" i="7" l="1"/>
  <c r="I13" i="7"/>
  <c r="H97" i="7"/>
  <c r="I97" i="7"/>
  <c r="H99" i="7"/>
  <c r="I99" i="7"/>
  <c r="H96" i="7" l="1"/>
  <c r="F10" i="3"/>
  <c r="F12" i="3"/>
  <c r="F14" i="3"/>
  <c r="F20" i="3"/>
  <c r="I39" i="9"/>
  <c r="H39" i="9"/>
  <c r="G39" i="9"/>
  <c r="F39" i="9"/>
  <c r="E39" i="9"/>
  <c r="I23" i="9"/>
  <c r="G23" i="9"/>
  <c r="F23" i="9"/>
  <c r="E23" i="9"/>
  <c r="H23" i="9"/>
  <c r="I16" i="9"/>
  <c r="H16" i="9"/>
  <c r="F16" i="9"/>
  <c r="E16" i="9"/>
  <c r="G16" i="9"/>
  <c r="C11" i="8"/>
  <c r="D8" i="8"/>
  <c r="E8" i="8"/>
  <c r="F8" i="8"/>
  <c r="G8" i="8"/>
  <c r="C8" i="8"/>
  <c r="F11" i="8"/>
  <c r="E11" i="8"/>
  <c r="D11" i="8"/>
  <c r="G11" i="8"/>
  <c r="F33" i="9" l="1"/>
  <c r="F41" i="9" s="1"/>
  <c r="F10" i="9"/>
  <c r="F18" i="9" s="1"/>
  <c r="E33" i="9"/>
  <c r="E41" i="9" s="1"/>
  <c r="I33" i="9"/>
  <c r="I41" i="9" s="1"/>
  <c r="H33" i="9"/>
  <c r="H41" i="9" s="1"/>
  <c r="I10" i="9"/>
  <c r="I18" i="9" s="1"/>
  <c r="G33" i="9"/>
  <c r="G41" i="9" s="1"/>
  <c r="E10" i="9"/>
  <c r="E18" i="9" s="1"/>
  <c r="G10" i="9"/>
  <c r="G18" i="9" s="1"/>
  <c r="H10" i="9"/>
  <c r="H18" i="9" s="1"/>
  <c r="G97" i="7" l="1"/>
  <c r="G99" i="7"/>
  <c r="G96" i="7" s="1"/>
  <c r="I96" i="7" l="1"/>
  <c r="F97" i="7"/>
  <c r="F99" i="7"/>
  <c r="E99" i="7"/>
  <c r="E97" i="7"/>
  <c r="F68" i="7"/>
  <c r="G68" i="7"/>
  <c r="G67" i="7" s="1"/>
  <c r="H68" i="7"/>
  <c r="H67" i="7" s="1"/>
  <c r="I68" i="7"/>
  <c r="I67" i="7" s="1"/>
  <c r="F67" i="7"/>
  <c r="E68" i="7"/>
  <c r="E67" i="7" s="1"/>
  <c r="E56" i="7"/>
  <c r="E55" i="7" s="1"/>
  <c r="G56" i="7"/>
  <c r="G55" i="7" s="1"/>
  <c r="H56" i="7"/>
  <c r="H55" i="7" s="1"/>
  <c r="I56" i="7"/>
  <c r="I55" i="7" s="1"/>
  <c r="F56" i="7"/>
  <c r="F55" i="7" s="1"/>
  <c r="D10" i="3"/>
  <c r="G10" i="3"/>
  <c r="H10" i="3"/>
  <c r="E10" i="3"/>
  <c r="F96" i="7" l="1"/>
  <c r="E96" i="7"/>
  <c r="F13" i="7"/>
  <c r="F12" i="7" s="1"/>
  <c r="F11" i="7" s="1"/>
  <c r="G13" i="7"/>
  <c r="G12" i="7" s="1"/>
  <c r="G11" i="7" s="1"/>
  <c r="H13" i="7"/>
  <c r="H12" i="7" s="1"/>
  <c r="H11" i="7" s="1"/>
  <c r="I12" i="7"/>
  <c r="I11" i="7" s="1"/>
  <c r="E13" i="7"/>
  <c r="E12" i="7" s="1"/>
  <c r="E11" i="7" s="1"/>
  <c r="C12" i="5"/>
  <c r="D12" i="5"/>
  <c r="E12" i="5"/>
  <c r="F12" i="5"/>
  <c r="B12" i="5"/>
  <c r="E30" i="3"/>
  <c r="F30" i="3"/>
  <c r="H30" i="3"/>
  <c r="D30" i="3"/>
  <c r="G8" i="1"/>
  <c r="H8" i="1" l="1"/>
  <c r="C11" i="5" l="1"/>
  <c r="C10" i="5" s="1"/>
  <c r="D11" i="5"/>
  <c r="D10" i="5" s="1"/>
  <c r="E11" i="5"/>
  <c r="E10" i="5" s="1"/>
  <c r="F11" i="5"/>
  <c r="F10" i="5" s="1"/>
  <c r="E77" i="7" l="1"/>
  <c r="E12" i="3"/>
  <c r="G12" i="3"/>
  <c r="H12" i="3"/>
  <c r="E14" i="3"/>
  <c r="G14" i="3"/>
  <c r="H14" i="3"/>
  <c r="E20" i="3"/>
  <c r="G20" i="3"/>
  <c r="H20" i="3"/>
  <c r="F20" i="7" l="1"/>
  <c r="G20" i="7"/>
  <c r="H20" i="7"/>
  <c r="I20" i="7"/>
  <c r="F31" i="7"/>
  <c r="G31" i="7"/>
  <c r="H31" i="7"/>
  <c r="I31" i="7"/>
  <c r="F35" i="7"/>
  <c r="G35" i="7"/>
  <c r="H35" i="7"/>
  <c r="I35" i="7"/>
  <c r="F41" i="7"/>
  <c r="F40" i="7" s="1"/>
  <c r="G41" i="7"/>
  <c r="G40" i="7" s="1"/>
  <c r="H41" i="7"/>
  <c r="H40" i="7" s="1"/>
  <c r="I41" i="7"/>
  <c r="I40" i="7" s="1"/>
  <c r="F63" i="7"/>
  <c r="F62" i="7" s="1"/>
  <c r="G63" i="7"/>
  <c r="G62" i="7" s="1"/>
  <c r="H63" i="7"/>
  <c r="I63" i="7"/>
  <c r="F82" i="7"/>
  <c r="G82" i="7"/>
  <c r="H82" i="7"/>
  <c r="I82" i="7"/>
  <c r="F88" i="7"/>
  <c r="F87" i="7" s="1"/>
  <c r="G88" i="7"/>
  <c r="G87" i="7" s="1"/>
  <c r="H88" i="7"/>
  <c r="H87" i="7" s="1"/>
  <c r="I88" i="7"/>
  <c r="I87" i="7" s="1"/>
  <c r="F110" i="7"/>
  <c r="F109" i="7" s="1"/>
  <c r="G110" i="7"/>
  <c r="G109" i="7" s="1"/>
  <c r="H110" i="7"/>
  <c r="H109" i="7" s="1"/>
  <c r="I110" i="7"/>
  <c r="I109" i="7" s="1"/>
  <c r="E110" i="7"/>
  <c r="E109" i="7" s="1"/>
  <c r="E88" i="7"/>
  <c r="E87" i="7" s="1"/>
  <c r="E82" i="7"/>
  <c r="E79" i="7" s="1"/>
  <c r="E63" i="7"/>
  <c r="E62" i="7" s="1"/>
  <c r="E41" i="7"/>
  <c r="E40" i="7" s="1"/>
  <c r="E31" i="7"/>
  <c r="E35" i="7"/>
  <c r="H30" i="7" l="1"/>
  <c r="G79" i="7"/>
  <c r="I30" i="7"/>
  <c r="E30" i="7"/>
  <c r="G30" i="7"/>
  <c r="I79" i="7"/>
  <c r="H79" i="7"/>
  <c r="F79" i="7"/>
  <c r="F30" i="7"/>
  <c r="F106" i="7"/>
  <c r="F105" i="7" s="1"/>
  <c r="G106" i="7"/>
  <c r="G105" i="7" s="1"/>
  <c r="G104" i="7" s="1"/>
  <c r="H106" i="7"/>
  <c r="H105" i="7" s="1"/>
  <c r="H104" i="7" s="1"/>
  <c r="I106" i="7"/>
  <c r="I105" i="7" s="1"/>
  <c r="I104" i="7" s="1"/>
  <c r="E106" i="7"/>
  <c r="E105" i="7" s="1"/>
  <c r="E94" i="7"/>
  <c r="E9" i="7"/>
  <c r="E8" i="7" s="1"/>
  <c r="E7" i="7" s="1"/>
  <c r="F102" i="7"/>
  <c r="F101" i="7" s="1"/>
  <c r="G102" i="7"/>
  <c r="G101" i="7" s="1"/>
  <c r="H102" i="7"/>
  <c r="H101" i="7" s="1"/>
  <c r="I102" i="7"/>
  <c r="I101" i="7" s="1"/>
  <c r="F94" i="7"/>
  <c r="G94" i="7"/>
  <c r="H94" i="7"/>
  <c r="F92" i="7"/>
  <c r="G92" i="7"/>
  <c r="H92" i="7"/>
  <c r="I92" i="7"/>
  <c r="I91" i="7" s="1"/>
  <c r="F85" i="7"/>
  <c r="F84" i="7" s="1"/>
  <c r="G85" i="7"/>
  <c r="G84" i="7" s="1"/>
  <c r="H85" i="7"/>
  <c r="H84" i="7" s="1"/>
  <c r="I85" i="7"/>
  <c r="I84" i="7" s="1"/>
  <c r="F77" i="7"/>
  <c r="G77" i="7"/>
  <c r="H77" i="7"/>
  <c r="I77" i="7"/>
  <c r="F48" i="7"/>
  <c r="G48" i="7"/>
  <c r="H48" i="7"/>
  <c r="I48" i="7"/>
  <c r="F44" i="7"/>
  <c r="G44" i="7"/>
  <c r="H44" i="7"/>
  <c r="I44" i="7"/>
  <c r="I43" i="7" s="1"/>
  <c r="F38" i="7"/>
  <c r="F37" i="7" s="1"/>
  <c r="G38" i="7"/>
  <c r="G37" i="7" s="1"/>
  <c r="H38" i="7"/>
  <c r="H37" i="7" s="1"/>
  <c r="I38" i="7"/>
  <c r="I37" i="7" s="1"/>
  <c r="F28" i="7"/>
  <c r="F22" i="7" s="1"/>
  <c r="G28" i="7"/>
  <c r="H28" i="7"/>
  <c r="H22" i="7" s="1"/>
  <c r="I28" i="7"/>
  <c r="F17" i="7"/>
  <c r="F16" i="7" s="1"/>
  <c r="G17" i="7"/>
  <c r="G16" i="7" s="1"/>
  <c r="H17" i="7"/>
  <c r="H16" i="7" s="1"/>
  <c r="I17" i="7"/>
  <c r="I16" i="7" s="1"/>
  <c r="F9" i="7"/>
  <c r="F8" i="7" s="1"/>
  <c r="F7" i="7" s="1"/>
  <c r="G9" i="7"/>
  <c r="G8" i="7" s="1"/>
  <c r="G7" i="7" s="1"/>
  <c r="H9" i="7"/>
  <c r="H8" i="7" s="1"/>
  <c r="H7" i="7" s="1"/>
  <c r="I9" i="7"/>
  <c r="I8" i="7" s="1"/>
  <c r="I7" i="7" s="1"/>
  <c r="E28" i="7"/>
  <c r="E38" i="7"/>
  <c r="E37" i="7" s="1"/>
  <c r="E44" i="7"/>
  <c r="E48" i="7"/>
  <c r="E85" i="7"/>
  <c r="E84" i="7" s="1"/>
  <c r="E92" i="7"/>
  <c r="E102" i="7"/>
  <c r="E101" i="7" s="1"/>
  <c r="I90" i="7" l="1"/>
  <c r="F43" i="7"/>
  <c r="G91" i="7"/>
  <c r="G90" i="7" s="1"/>
  <c r="I73" i="7"/>
  <c r="G43" i="7"/>
  <c r="G22" i="7"/>
  <c r="G73" i="7"/>
  <c r="F91" i="7"/>
  <c r="F90" i="7" s="1"/>
  <c r="H91" i="7"/>
  <c r="H90" i="7" s="1"/>
  <c r="E91" i="7"/>
  <c r="E90" i="7" s="1"/>
  <c r="H73" i="7"/>
  <c r="H43" i="7"/>
  <c r="I22" i="7"/>
  <c r="E22" i="7"/>
  <c r="E73" i="7"/>
  <c r="E43" i="7"/>
  <c r="F73" i="7"/>
  <c r="B11" i="5"/>
  <c r="B10" i="5" s="1"/>
  <c r="F6" i="7" l="1"/>
  <c r="I6" i="7"/>
  <c r="H6" i="7"/>
  <c r="G6" i="7"/>
  <c r="D20" i="3"/>
  <c r="D12" i="3"/>
  <c r="G11" i="1"/>
  <c r="F8" i="1"/>
  <c r="H21" i="1"/>
  <c r="I21" i="1"/>
  <c r="J21" i="1"/>
  <c r="H11" i="1"/>
  <c r="H14" i="1" s="1"/>
  <c r="I11" i="1"/>
  <c r="J11" i="1"/>
  <c r="I8" i="1"/>
  <c r="J8" i="1"/>
  <c r="D24" i="3" l="1"/>
  <c r="H28" i="1"/>
  <c r="J14" i="1"/>
  <c r="J28" i="1" s="1"/>
  <c r="I14" i="1"/>
  <c r="I28" i="1" s="1"/>
  <c r="F21" i="1"/>
  <c r="F27" i="1" s="1"/>
  <c r="F11" i="1"/>
  <c r="F14" i="1" s="1"/>
  <c r="F28" i="1" s="1"/>
  <c r="G21" i="1"/>
  <c r="G14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Antonija Kiš</author>
  </authors>
  <commentList>
    <comment ref="G18" authorId="0" shapeId="0" xr:uid="{C6EF7140-B5E6-4026-B76B-48E24A31989E}">
      <text>
        <r>
          <rPr>
            <b/>
            <sz val="9"/>
            <color indexed="81"/>
            <rFont val="Segoe UI"/>
            <family val="2"/>
            <charset val="238"/>
          </rPr>
          <t>Antonija Kiš:</t>
        </r>
        <r>
          <rPr>
            <sz val="9"/>
            <color indexed="81"/>
            <rFont val="Segoe UI"/>
            <family val="2"/>
            <charset val="238"/>
          </rPr>
          <t xml:space="preserve">
DEC+fokus</t>
        </r>
      </text>
    </comment>
  </commentList>
</comments>
</file>

<file path=xl/sharedStrings.xml><?xml version="1.0" encoding="utf-8"?>
<sst xmlns="http://schemas.openxmlformats.org/spreadsheetml/2006/main" count="374" uniqueCount="157">
  <si>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</si>
  <si>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</si>
  <si>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</si>
  <si>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</si>
  <si>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</si>
  <si>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</si>
  <si>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</si>
  <si>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</si>
  <si>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</si>
  <si>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</si>
  <si>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</si>
  <si>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</si>
  <si>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</si>
  <si>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</si>
  <si>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</si>
  <si>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</si>
  <si>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</si>
  <si>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</si>
  <si>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</si>
  <si>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</si>
  <si>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</si>
  <si>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</si>
  <si>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</si>
  <si>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</si>
  <si>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</si>
  <si>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</si>
  <si>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</si>
  <si>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</si>
  <si>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</si>
  <si>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</si>
  <si>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</si>
  <si>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</si>
  <si>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</si>
  <si>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</si>
  <si>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</si>
  <si>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</si>
  <si>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</si>
  <si>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</si>
  <si>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Prihodi od imovine</t>
  </si>
  <si>
    <t>Prihodi od upravnih i administrativnih pristojbi, prihodi po posebnim propisima i naknada</t>
  </si>
  <si>
    <t>Prihodi za posebne namjene</t>
  </si>
  <si>
    <t xml:space="preserve">Prihodi od prodaje proizvoda i robe te pruženih usluga, prihodi od donacija te povrati po protestiranim jamstvima </t>
  </si>
  <si>
    <t>Donacije</t>
  </si>
  <si>
    <t>Pomoći - MZO</t>
  </si>
  <si>
    <t xml:space="preserve">Ostale pomoći </t>
  </si>
  <si>
    <t>Financijski rashodi</t>
  </si>
  <si>
    <t>Naknade građanima i kućanstvima na temelju osiguranja</t>
  </si>
  <si>
    <t>Vlastiti prihodi - višak</t>
  </si>
  <si>
    <t>Prihodi za posebne namjene - višak</t>
  </si>
  <si>
    <t>Ostale pomoći - višak</t>
  </si>
  <si>
    <t>Donacije - višak</t>
  </si>
  <si>
    <t xml:space="preserve">09 Obrazovanje </t>
  </si>
  <si>
    <t xml:space="preserve">0922 Više srednjoškolsko obrazovanje </t>
  </si>
  <si>
    <t>Program javnih potreba u školstvu</t>
  </si>
  <si>
    <t xml:space="preserve">PROGRAM 1001                        </t>
  </si>
  <si>
    <t xml:space="preserve">Školska natjecanja i smotre </t>
  </si>
  <si>
    <t xml:space="preserve">Aktivnost A100007 </t>
  </si>
  <si>
    <t>Izvor financiranja 11</t>
  </si>
  <si>
    <t xml:space="preserve">Opći prihodi i primici </t>
  </si>
  <si>
    <t xml:space="preserve">Aktivnost A1000011 </t>
  </si>
  <si>
    <t>Redovni program SŠ</t>
  </si>
  <si>
    <t>Izvor financiranja 31</t>
  </si>
  <si>
    <t>Naknade građanima i kućanstvima na temelju osiguranja  i druge naknade</t>
  </si>
  <si>
    <t xml:space="preserve">Rashodi za nabavu proizvedene dugotrajne imovine </t>
  </si>
  <si>
    <t>Izvor financiranja 41</t>
  </si>
  <si>
    <t xml:space="preserve">Prihodi za posebne namjene </t>
  </si>
  <si>
    <t>Izvor financiranja 51</t>
  </si>
  <si>
    <t xml:space="preserve">Pomoći - MZO </t>
  </si>
  <si>
    <t>Izvor financiranja 52</t>
  </si>
  <si>
    <t>Izvor financiranja 61</t>
  </si>
  <si>
    <t xml:space="preserve">Donacije </t>
  </si>
  <si>
    <t>Izvor financiranja 71</t>
  </si>
  <si>
    <t xml:space="preserve">Prihodi od prodaje nefinacijske imovine i nadoknade šteta  s osnova osiguranja </t>
  </si>
  <si>
    <t>Kapitalni projekt K100002</t>
  </si>
  <si>
    <t>Ulaganja u objekte školstva</t>
  </si>
  <si>
    <t xml:space="preserve">Tekući projekt T100004 </t>
  </si>
  <si>
    <t>Osiguravanje pomoćnika u nastavi učenicima s teškoćama</t>
  </si>
  <si>
    <t>Izvor financiranja 92</t>
  </si>
  <si>
    <t xml:space="preserve">Vlastiti prihodi - višak </t>
  </si>
  <si>
    <t>Opći prihodi i primici - manjak</t>
  </si>
  <si>
    <t xml:space="preserve">Manjak poslovanja </t>
  </si>
  <si>
    <t xml:space="preserve">Donacije - višak </t>
  </si>
  <si>
    <t>Prihodi od prodaje nefinacijske imovine i nadoknade šteta  s osnova osiguranja - višak</t>
  </si>
  <si>
    <t xml:space="preserve">Opći prihodi i primici - višak </t>
  </si>
  <si>
    <t xml:space="preserve">Ukupni prihodi: </t>
  </si>
  <si>
    <t xml:space="preserve">Ukupni rashodi: </t>
  </si>
  <si>
    <t xml:space="preserve">092 Srednjoškolsko obrazovanje </t>
  </si>
  <si>
    <t xml:space="preserve">VIŠAK KORIŠTEN ZA POKRIĆE RASHODA </t>
  </si>
  <si>
    <t xml:space="preserve">Vlastiti izvori </t>
  </si>
  <si>
    <t xml:space="preserve">Rezultat poslovanja </t>
  </si>
  <si>
    <t>Prihodi od nefinancijske imovine - višak</t>
  </si>
  <si>
    <t xml:space="preserve">Prihodi za posebne namjene - višak </t>
  </si>
  <si>
    <t>Ostale pomoći  - višak</t>
  </si>
  <si>
    <t>Aktivnost A100010</t>
  </si>
  <si>
    <t>Školska kuhinja</t>
  </si>
  <si>
    <t>Pomoći EU</t>
  </si>
  <si>
    <t>Ostali rashodi</t>
  </si>
  <si>
    <t>Izvor financiranja 13</t>
  </si>
  <si>
    <t>Opći prihodi srednje škole</t>
  </si>
  <si>
    <t>PRIHODI POSLOVANJA PREMA IZVORIMA FINANCIRANJA</t>
  </si>
  <si>
    <t>PRIHODI POSLOVANJA PREMA EKONOMSKOJ KLASIFIKACIJI</t>
  </si>
  <si>
    <t xml:space="preserve">RASHODI POSLOVANJA  PREMA EKONOMSKOJ KLASIFIKACIJI </t>
  </si>
  <si>
    <t>Projekcija 
za 2027.</t>
  </si>
  <si>
    <t>Projekcija za 2027.</t>
  </si>
  <si>
    <t xml:space="preserve">Rashodi za nabavu proizvedene nefinancijske imovine </t>
  </si>
  <si>
    <t>Vlastiti prihodi-višak</t>
  </si>
  <si>
    <t>Ostale pomoći-višak</t>
  </si>
  <si>
    <t>FINANCIJSKI PLAN PRORAČUNSKOG KORISNIKA SREDNJA ŠKOLA TINA UJEVIĆA 
ZA 2026. I PROJEKCIJA ZA 2027. I 2028. GODINU</t>
  </si>
  <si>
    <t>Izvršenje 2024.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</si>
  <si>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</si>
  <si>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</si>
  <si>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</si>
  <si>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</si>
  <si>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</si>
  <si>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</si>
  <si>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VIŠKA/MANJKA IZ PRETHODNE(IH) GODINE</t>
  </si>
  <si>
    <t xml:space="preserve">PRIJENOS VIŠKA/MANJKA U SLJEDEĆE RAZDOBLJE </t>
  </si>
  <si>
    <t xml:space="preserve">VIŠAK / MANJAK + NETO FINANCIRANJE+PRIJENOS VIŠKA/MANJKA IZ PRETHODNE(IH) GODINE - PRIJENOS VIŠKA/MANJKA U SLJEDEĆE RAZDOBLJE </t>
  </si>
  <si>
    <t>D) VIŠEGODIŠNJI PLAN URAVNOTEŽENJA</t>
  </si>
  <si>
    <t>NAZIV</t>
  </si>
  <si>
    <t>PRIJENOS VIŠKA / MANJKA IZ PRETHODNE(IH) GODINE</t>
  </si>
  <si>
    <t>VIŠAK / MANJAK TEKUĆE GODINE
(VIŠAK / MANJAK + NETO FINANCIRANJE)</t>
  </si>
  <si>
    <t>PRIJENOS VIŠKA / MANJKA U SLJEDEĆE RAZDOBLJE</t>
  </si>
  <si>
    <t>Plan 2025.</t>
  </si>
  <si>
    <t>Plan za 2026.</t>
  </si>
  <si>
    <t>Projekcija za 2028.</t>
  </si>
  <si>
    <t xml:space="preserve">Pomoći MZO - višak </t>
  </si>
  <si>
    <t>VIŠAK KORIŠTEN ZA POKRIĆE RASHODA PREMA IZVORIMA FINANCIRANJA</t>
  </si>
  <si>
    <t>Naziv izvora</t>
  </si>
  <si>
    <t>Pomoći</t>
  </si>
  <si>
    <t>Pomoći iz državnog proračuna</t>
  </si>
  <si>
    <t>Fondovi EU</t>
  </si>
  <si>
    <t xml:space="preserve">Prihodi od prodaje  ili zamjene nefinancijske imovine i naknade s naslova osiguranja </t>
  </si>
  <si>
    <t xml:space="preserve">Prihodi od prodaje ili zamjene nefinancijske imovine i naknade s naslova osiguranja </t>
  </si>
  <si>
    <t xml:space="preserve">RASHODI POSLOVANJA PREMA IZVORIMA FINANCIRANJA </t>
  </si>
  <si>
    <t>FINANCIJSKI PLAN PRORAČUNSKOG KORISNIKA SREDNJA ŠKOLA TINA UJEVIĆA
ZA 2026. I PROJEKCIJA ZA 2027. I 2028. GODINU</t>
  </si>
  <si>
    <t xml:space="preserve"> RAČUN FINANCIRANJA PREMA EKONOMSKOJ KLASIFIKACIJI </t>
  </si>
  <si>
    <t>Projekcija 
za 2028.</t>
  </si>
  <si>
    <t xml:space="preserve">RAČUN FINACIRANJA PREMA IZVORIMA FINACIRANJA </t>
  </si>
  <si>
    <t xml:space="preserve">Namjenski primici </t>
  </si>
  <si>
    <t xml:space="preserve">Namjenski primici od zaduživanja </t>
  </si>
  <si>
    <t>FINANCIJSKI PLAN PRORAČUNSKOG KORISNIKA SREDNJA ŠKOLA TINA UJEVIĆA
ZA 2026. I PROJEKCIJA ZA 202. I 2028. GODINU</t>
  </si>
  <si>
    <t xml:space="preserve">Pomoći - MZO - višak poslovanja </t>
  </si>
  <si>
    <t>Izvor financiranja 92-31</t>
  </si>
  <si>
    <t>Izvor financiranja 92-11</t>
  </si>
  <si>
    <t>Izvor financiranja 92-41</t>
  </si>
  <si>
    <t>Izvor financiranja 50</t>
  </si>
  <si>
    <t>Izvor financiranja 92-50</t>
  </si>
  <si>
    <t>Izvor financiranja 92-52</t>
  </si>
  <si>
    <t>Izvor financiranja 92-61</t>
  </si>
  <si>
    <t>Izvor financiranja 92-71</t>
  </si>
  <si>
    <t>Pomoći EU-višak</t>
  </si>
  <si>
    <t>Doncije-višak</t>
  </si>
  <si>
    <t>Programi EU</t>
  </si>
  <si>
    <t>Programi EU -višak</t>
  </si>
  <si>
    <t>Izvor financiranja 92-51</t>
  </si>
  <si>
    <t>Pomoći EU - 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</si>
</sst>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C00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</cellStyleXfs>
  <cellXfs count="21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9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0" fontId="0" fillId="0" borderId="0" xfId="0" applyFill="1"/>
    <xf numFmtId="0" fontId="11" fillId="6" borderId="3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4" fontId="6" fillId="6" borderId="4" xfId="0" applyNumberFormat="1" applyFont="1" applyFill="1" applyBorder="1" applyAlignment="1">
      <alignment horizontal="right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10" fillId="0" borderId="3" xfId="0" quotePrefix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 applyProtection="1">
      <alignment horizontal="right" wrapText="1"/>
    </xf>
    <xf numFmtId="4" fontId="3" fillId="6" borderId="4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0" fillId="0" borderId="3" xfId="0" applyBorder="1"/>
    <xf numFmtId="4" fontId="0" fillId="0" borderId="0" xfId="0" applyNumberFormat="1"/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6" fillId="7" borderId="4" xfId="0" applyNumberFormat="1" applyFont="1" applyFill="1" applyBorder="1" applyAlignment="1" applyProtection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1" fillId="5" borderId="3" xfId="0" applyFont="1" applyFill="1" applyBorder="1" applyAlignment="1">
      <alignment wrapText="1"/>
    </xf>
    <xf numFmtId="4" fontId="3" fillId="2" borderId="4" xfId="0" applyNumberFormat="1" applyFont="1" applyFill="1" applyBorder="1" applyAlignment="1" applyProtection="1">
      <alignment horizontal="right" wrapText="1"/>
    </xf>
    <xf numFmtId="0" fontId="17" fillId="0" borderId="3" xfId="0" applyFont="1" applyBorder="1"/>
    <xf numFmtId="0" fontId="18" fillId="7" borderId="3" xfId="0" applyFont="1" applyFill="1" applyBorder="1"/>
    <xf numFmtId="0" fontId="17" fillId="7" borderId="3" xfId="0" applyFont="1" applyFill="1" applyBorder="1"/>
    <xf numFmtId="0" fontId="14" fillId="0" borderId="0" xfId="0" applyFont="1"/>
    <xf numFmtId="0" fontId="17" fillId="3" borderId="3" xfId="0" applyFont="1" applyFill="1" applyBorder="1"/>
    <xf numFmtId="4" fontId="3" fillId="3" borderId="4" xfId="0" applyNumberFormat="1" applyFont="1" applyFill="1" applyBorder="1" applyAlignment="1">
      <alignment horizontal="right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Border="1"/>
    <xf numFmtId="43" fontId="0" fillId="0" borderId="0" xfId="1" applyFont="1"/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 applyProtection="1">
      <alignment horizontal="right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0" fontId="16" fillId="7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6" fillId="7" borderId="4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3" fontId="21" fillId="8" borderId="0" xfId="0" applyNumberFormat="1" applyFont="1" applyFill="1" applyAlignment="1">
      <alignment horizontal="center" vertical="center"/>
    </xf>
    <xf numFmtId="3" fontId="21" fillId="8" borderId="0" xfId="0" applyNumberFormat="1" applyFont="1" applyFill="1" applyAlignment="1">
      <alignment horizontal="right" vertical="center"/>
    </xf>
    <xf numFmtId="3" fontId="22" fillId="0" borderId="0" xfId="0" applyNumberFormat="1" applyFont="1" applyAlignment="1">
      <alignment vertical="center"/>
    </xf>
    <xf numFmtId="3" fontId="23" fillId="9" borderId="3" xfId="0" applyNumberFormat="1" applyFont="1" applyFill="1" applyBorder="1" applyAlignment="1">
      <alignment horizontal="center" vertical="center" wrapText="1"/>
    </xf>
    <xf numFmtId="3" fontId="24" fillId="9" borderId="3" xfId="0" applyNumberFormat="1" applyFont="1" applyFill="1" applyBorder="1" applyAlignment="1">
      <alignment horizontal="center" vertical="center"/>
    </xf>
    <xf numFmtId="3" fontId="23" fillId="8" borderId="3" xfId="0" applyNumberFormat="1" applyFont="1" applyFill="1" applyBorder="1" applyAlignment="1">
      <alignment horizontal="center" vertical="center"/>
    </xf>
    <xf numFmtId="3" fontId="23" fillId="8" borderId="3" xfId="0" applyNumberFormat="1" applyFont="1" applyFill="1" applyBorder="1" applyAlignment="1">
      <alignment horizontal="left" vertical="center"/>
    </xf>
    <xf numFmtId="4" fontId="23" fillId="8" borderId="3" xfId="0" applyNumberFormat="1" applyFont="1" applyFill="1" applyBorder="1" applyAlignment="1">
      <alignment horizontal="right" vertical="center" wrapText="1"/>
    </xf>
    <xf numFmtId="3" fontId="25" fillId="8" borderId="3" xfId="0" applyNumberFormat="1" applyFont="1" applyFill="1" applyBorder="1" applyAlignment="1">
      <alignment horizontal="center" vertical="center"/>
    </xf>
    <xf numFmtId="3" fontId="26" fillId="8" borderId="3" xfId="0" applyNumberFormat="1" applyFont="1" applyFill="1" applyBorder="1" applyAlignment="1">
      <alignment horizontal="center" vertical="center"/>
    </xf>
    <xf numFmtId="3" fontId="23" fillId="10" borderId="3" xfId="0" applyNumberFormat="1" applyFont="1" applyFill="1" applyBorder="1" applyAlignment="1">
      <alignment horizontal="center" vertical="center"/>
    </xf>
    <xf numFmtId="3" fontId="23" fillId="10" borderId="3" xfId="0" applyNumberFormat="1" applyFont="1" applyFill="1" applyBorder="1" applyAlignment="1">
      <alignment horizontal="left" vertical="center"/>
    </xf>
    <xf numFmtId="4" fontId="23" fillId="10" borderId="3" xfId="0" applyNumberFormat="1" applyFont="1" applyFill="1" applyBorder="1" applyAlignment="1">
      <alignment horizontal="right" vertical="center" wrapText="1"/>
    </xf>
    <xf numFmtId="4" fontId="28" fillId="8" borderId="3" xfId="0" applyNumberFormat="1" applyFont="1" applyFill="1" applyBorder="1" applyAlignment="1">
      <alignment horizontal="right" vertical="center" wrapText="1"/>
    </xf>
    <xf numFmtId="4" fontId="28" fillId="8" borderId="3" xfId="0" applyNumberFormat="1" applyFont="1" applyFill="1" applyBorder="1" applyAlignment="1">
      <alignment horizontal="right" vertical="center"/>
    </xf>
    <xf numFmtId="3" fontId="27" fillId="8" borderId="3" xfId="0" applyNumberFormat="1" applyFont="1" applyFill="1" applyBorder="1" applyAlignment="1">
      <alignment horizontal="left" vertical="center"/>
    </xf>
    <xf numFmtId="3" fontId="21" fillId="8" borderId="0" xfId="0" applyNumberFormat="1" applyFont="1" applyFill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9" fillId="0" borderId="3" xfId="0" quotePrefix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4" fontId="1" fillId="5" borderId="3" xfId="0" applyNumberFormat="1" applyFont="1" applyFill="1" applyBorder="1"/>
    <xf numFmtId="3" fontId="23" fillId="11" borderId="3" xfId="0" applyNumberFormat="1" applyFont="1" applyFill="1" applyBorder="1" applyAlignment="1">
      <alignment horizontal="center" vertical="center"/>
    </xf>
    <xf numFmtId="49" fontId="23" fillId="11" borderId="3" xfId="0" applyNumberFormat="1" applyFont="1" applyFill="1" applyBorder="1" applyAlignment="1">
      <alignment horizontal="center" vertical="center"/>
    </xf>
    <xf numFmtId="3" fontId="23" fillId="11" borderId="3" xfId="0" applyNumberFormat="1" applyFont="1" applyFill="1" applyBorder="1" applyAlignment="1">
      <alignment horizontal="left" vertical="center"/>
    </xf>
    <xf numFmtId="4" fontId="23" fillId="11" borderId="3" xfId="0" applyNumberFormat="1" applyFont="1" applyFill="1" applyBorder="1" applyAlignment="1">
      <alignment horizontal="right" vertical="center" wrapText="1"/>
    </xf>
    <xf numFmtId="3" fontId="28" fillId="8" borderId="3" xfId="0" applyNumberFormat="1" applyFont="1" applyFill="1" applyBorder="1" applyAlignment="1">
      <alignment horizontal="center" vertical="center"/>
    </xf>
    <xf numFmtId="3" fontId="27" fillId="8" borderId="3" xfId="0" applyNumberFormat="1" applyFont="1" applyFill="1" applyBorder="1" applyAlignment="1">
      <alignment horizontal="center" vertical="center"/>
    </xf>
    <xf numFmtId="2" fontId="28" fillId="8" borderId="3" xfId="1" applyNumberFormat="1" applyFont="1" applyFill="1" applyBorder="1" applyAlignment="1">
      <alignment horizontal="right" vertical="center" wrapText="1"/>
    </xf>
    <xf numFmtId="3" fontId="23" fillId="0" borderId="3" xfId="0" applyNumberFormat="1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3" fontId="28" fillId="0" borderId="3" xfId="0" applyNumberFormat="1" applyFont="1" applyFill="1" applyBorder="1" applyAlignment="1">
      <alignment horizontal="center" vertical="center"/>
    </xf>
    <xf numFmtId="3" fontId="28" fillId="0" borderId="3" xfId="0" applyNumberFormat="1" applyFont="1" applyFill="1" applyBorder="1" applyAlignment="1">
      <alignment horizontal="left" vertical="center"/>
    </xf>
    <xf numFmtId="4" fontId="28" fillId="0" borderId="3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3" fontId="7" fillId="8" borderId="6" xfId="0" applyNumberFormat="1" applyFont="1" applyFill="1" applyBorder="1" applyAlignment="1">
      <alignment horizontal="center" vertical="center"/>
    </xf>
    <xf numFmtId="3" fontId="7" fillId="8" borderId="0" xfId="0" applyNumberFormat="1" applyFont="1" applyFill="1" applyAlignment="1">
      <alignment horizontal="center" vertical="center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2" fillId="0" borderId="0" xfId="2" quotePrefix="1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34" fillId="0" borderId="0" xfId="2" applyNumberFormat="1" applyFont="1" applyFill="1" applyBorder="1" applyAlignment="1" applyProtection="1"/>
    <xf numFmtId="0" fontId="6" fillId="0" borderId="3" xfId="3" quotePrefix="1" applyFont="1" applyBorder="1" applyAlignment="1">
      <alignment horizontal="center" vertical="center" wrapText="1"/>
    </xf>
    <xf numFmtId="0" fontId="6" fillId="2" borderId="3" xfId="3" applyNumberFormat="1" applyFont="1" applyFill="1" applyBorder="1" applyAlignment="1" applyProtection="1">
      <alignment horizontal="center" vertical="center" wrapText="1"/>
    </xf>
    <xf numFmtId="2" fontId="11" fillId="4" borderId="1" xfId="1" quotePrefix="1" applyNumberFormat="1" applyFont="1" applyFill="1" applyBorder="1" applyAlignment="1">
      <alignment horizontal="right"/>
    </xf>
    <xf numFmtId="2" fontId="11" fillId="4" borderId="3" xfId="1" applyNumberFormat="1" applyFont="1" applyFill="1" applyBorder="1" applyAlignment="1" applyProtection="1">
      <alignment horizontal="right" wrapText="1"/>
    </xf>
    <xf numFmtId="2" fontId="6" fillId="3" borderId="1" xfId="1" quotePrefix="1" applyNumberFormat="1" applyFont="1" applyFill="1" applyBorder="1" applyAlignment="1">
      <alignment horizontal="right"/>
    </xf>
    <xf numFmtId="2" fontId="6" fillId="3" borderId="3" xfId="1" quotePrefix="1" applyNumberFormat="1" applyFont="1" applyFill="1" applyBorder="1" applyAlignment="1">
      <alignment horizontal="right"/>
    </xf>
    <xf numFmtId="0" fontId="11" fillId="5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5" borderId="3" xfId="0" quotePrefix="1" applyFont="1" applyFill="1" applyBorder="1" applyAlignment="1">
      <alignment horizontal="left" vertical="center" wrapText="1"/>
    </xf>
    <xf numFmtId="0" fontId="1" fillId="0" borderId="0" xfId="0" applyFont="1" applyFill="1"/>
    <xf numFmtId="4" fontId="1" fillId="0" borderId="0" xfId="0" applyNumberFormat="1" applyFont="1" applyFill="1"/>
    <xf numFmtId="0" fontId="37" fillId="5" borderId="3" xfId="0" quotePrefix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1" fillId="5" borderId="1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11" fillId="4" borderId="1" xfId="2" applyNumberFormat="1" applyFont="1" applyFill="1" applyBorder="1" applyAlignment="1" applyProtection="1">
      <alignment horizontal="left" vertical="center" wrapText="1"/>
    </xf>
    <xf numFmtId="0" fontId="11" fillId="4" borderId="2" xfId="2" applyNumberFormat="1" applyFont="1" applyFill="1" applyBorder="1" applyAlignment="1" applyProtection="1">
      <alignment horizontal="left" vertical="center" wrapText="1"/>
    </xf>
    <xf numFmtId="0" fontId="11" fillId="4" borderId="4" xfId="2" applyNumberFormat="1" applyFont="1" applyFill="1" applyBorder="1" applyAlignment="1" applyProtection="1">
      <alignment horizontal="left" vertical="center" wrapText="1"/>
    </xf>
    <xf numFmtId="0" fontId="36" fillId="0" borderId="2" xfId="2" applyFont="1" applyBorder="1" applyAlignment="1">
      <alignment horizontal="left" vertical="center" wrapText="1"/>
    </xf>
    <xf numFmtId="0" fontId="36" fillId="0" borderId="4" xfId="2" applyFont="1" applyBorder="1" applyAlignment="1">
      <alignment horizontal="left" vertical="center" wrapText="1"/>
    </xf>
    <xf numFmtId="0" fontId="11" fillId="3" borderId="1" xfId="2" quotePrefix="1" applyNumberFormat="1" applyFont="1" applyFill="1" applyBorder="1" applyAlignment="1" applyProtection="1">
      <alignment horizontal="left" vertical="center" wrapText="1"/>
    </xf>
    <xf numFmtId="0" fontId="9" fillId="3" borderId="2" xfId="2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5" fillId="0" borderId="1" xfId="2" quotePrefix="1" applyFont="1" applyBorder="1" applyAlignment="1">
      <alignment horizontal="center" vertical="center" wrapText="1"/>
    </xf>
    <xf numFmtId="0" fontId="35" fillId="0" borderId="2" xfId="2" quotePrefix="1" applyFont="1" applyBorder="1" applyAlignment="1">
      <alignment horizontal="center" vertical="center" wrapText="1"/>
    </xf>
    <xf numFmtId="0" fontId="35" fillId="0" borderId="4" xfId="2" quotePrefix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9" fillId="5" borderId="1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3" fontId="7" fillId="8" borderId="6" xfId="0" applyNumberFormat="1" applyFont="1" applyFill="1" applyBorder="1" applyAlignment="1">
      <alignment horizontal="center" vertical="center"/>
    </xf>
    <xf numFmtId="3" fontId="7" fillId="8" borderId="0" xfId="0" applyNumberFormat="1" applyFont="1" applyFill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16" fillId="7" borderId="1" xfId="0" applyNumberFormat="1" applyFont="1" applyFill="1" applyBorder="1" applyAlignment="1" applyProtection="1">
      <alignment horizontal="left" vertical="center" wrapText="1"/>
    </xf>
    <xf numFmtId="0" fontId="16" fillId="7" borderId="2" xfId="0" applyNumberFormat="1" applyFont="1" applyFill="1" applyBorder="1" applyAlignment="1" applyProtection="1">
      <alignment horizontal="left" vertical="center" wrapText="1"/>
    </xf>
    <xf numFmtId="0" fontId="16" fillId="7" borderId="4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left" vertical="center" wrapText="1"/>
    </xf>
    <xf numFmtId="0" fontId="10" fillId="7" borderId="2" xfId="0" applyNumberFormat="1" applyFont="1" applyFill="1" applyBorder="1" applyAlignment="1" applyProtection="1">
      <alignment horizontal="left" vertical="center" wrapText="1"/>
    </xf>
    <xf numFmtId="0" fontId="10" fillId="7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43" fontId="28" fillId="8" borderId="3" xfId="1" applyFont="1" applyFill="1" applyBorder="1" applyAlignment="1">
      <alignment horizontal="right" vertical="center" wrapText="1"/>
    </xf>
    <xf numFmtId="2" fontId="28" fillId="0" borderId="3" xfId="1" applyNumberFormat="1" applyFont="1" applyBorder="1" applyAlignment="1">
      <alignment horizontal="right" vertical="center"/>
    </xf>
  </cellXfs>
  <cellStyles count="4">
    <cellStyle name="Normalno" xfId="0" builtinId="0"/>
    <cellStyle name="Normalno 2 2" xfId="3" xr:uid="{973A8F90-4E92-469E-8856-E1F70FA367C2}"/>
    <cellStyle name="Normalno 3" xfId="2" xr:uid="{EA6D8B73-7A04-4EE4-B3D2-9E1C9D1D3B4C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workbookViewId="0">
      <selection activeCell="L13" sqref="L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51" t="s">
        <v>107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8" customHeight="1" x14ac:dyDescent="0.25">
      <c r="A2" s="5"/>
      <c r="B2" s="5"/>
      <c r="C2" s="5"/>
      <c r="D2" s="5"/>
      <c r="E2" s="5"/>
      <c r="F2" s="20"/>
      <c r="G2" s="20"/>
      <c r="H2" s="5"/>
      <c r="I2" s="5"/>
      <c r="J2" s="5"/>
    </row>
    <row r="3" spans="1:10" ht="15.75" x14ac:dyDescent="0.25">
      <c r="A3" s="151" t="s">
        <v>22</v>
      </c>
      <c r="B3" s="151"/>
      <c r="C3" s="151"/>
      <c r="D3" s="151"/>
      <c r="E3" s="151"/>
      <c r="F3" s="151"/>
      <c r="G3" s="151"/>
      <c r="H3" s="151"/>
      <c r="I3" s="172"/>
      <c r="J3" s="172"/>
    </row>
    <row r="4" spans="1:10" ht="18" x14ac:dyDescent="0.25">
      <c r="A4" s="5"/>
      <c r="B4" s="5"/>
      <c r="C4" s="5"/>
      <c r="D4" s="5"/>
      <c r="E4" s="5"/>
      <c r="F4" s="20"/>
      <c r="G4" s="20"/>
      <c r="H4" s="5"/>
      <c r="I4" s="6"/>
      <c r="J4" s="6"/>
    </row>
    <row r="5" spans="1:10" ht="18" customHeight="1" x14ac:dyDescent="0.25">
      <c r="A5" s="151" t="s">
        <v>29</v>
      </c>
      <c r="B5" s="152"/>
      <c r="C5" s="152"/>
      <c r="D5" s="152"/>
      <c r="E5" s="152"/>
      <c r="F5" s="152"/>
      <c r="G5" s="152"/>
      <c r="H5" s="152"/>
      <c r="I5" s="152"/>
      <c r="J5" s="152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26"/>
    </row>
    <row r="7" spans="1:10" ht="25.5" x14ac:dyDescent="0.25">
      <c r="A7" s="22"/>
      <c r="B7" s="23"/>
      <c r="C7" s="23"/>
      <c r="D7" s="24"/>
      <c r="E7" s="25"/>
      <c r="F7" s="4" t="s">
        <v>108</v>
      </c>
      <c r="G7" s="4" t="s">
        <v>123</v>
      </c>
      <c r="H7" s="4" t="s">
        <v>124</v>
      </c>
      <c r="I7" s="4" t="s">
        <v>102</v>
      </c>
      <c r="J7" s="4" t="s">
        <v>137</v>
      </c>
    </row>
    <row r="8" spans="1:10" x14ac:dyDescent="0.25">
      <c r="A8" s="173" t="s">
        <v>0</v>
      </c>
      <c r="B8" s="169"/>
      <c r="C8" s="169"/>
      <c r="D8" s="169"/>
      <c r="E8" s="174"/>
      <c r="F8" s="33">
        <f>SUM(F9:F10)</f>
        <v>1810281.18</v>
      </c>
      <c r="G8" s="33">
        <f>SUM(G9:G10)</f>
        <v>1686516.88</v>
      </c>
      <c r="H8" s="33">
        <f>SUM(H9:H10)</f>
        <v>1768700</v>
      </c>
      <c r="I8" s="33">
        <f t="shared" ref="I8:J8" si="0">SUM(I9:I10)</f>
        <v>1772700</v>
      </c>
      <c r="J8" s="33">
        <f t="shared" si="0"/>
        <v>1774700</v>
      </c>
    </row>
    <row r="9" spans="1:10" x14ac:dyDescent="0.25">
      <c r="A9" s="165" t="s">
        <v>109</v>
      </c>
      <c r="B9" s="155"/>
      <c r="C9" s="155"/>
      <c r="D9" s="155"/>
      <c r="E9" s="171"/>
      <c r="F9" s="31">
        <v>1810281.18</v>
      </c>
      <c r="G9" s="31">
        <v>1686516.88</v>
      </c>
      <c r="H9" s="31">
        <v>1768700</v>
      </c>
      <c r="I9" s="31">
        <v>1772700</v>
      </c>
      <c r="J9" s="31">
        <v>1774700</v>
      </c>
    </row>
    <row r="10" spans="1:10" x14ac:dyDescent="0.25">
      <c r="A10" s="175" t="s">
        <v>110</v>
      </c>
      <c r="B10" s="171"/>
      <c r="C10" s="171"/>
      <c r="D10" s="171"/>
      <c r="E10" s="171"/>
      <c r="F10" s="31">
        <v>0</v>
      </c>
      <c r="G10" s="31">
        <v>0</v>
      </c>
      <c r="H10" s="31">
        <v>0</v>
      </c>
      <c r="I10" s="31">
        <v>0</v>
      </c>
      <c r="J10" s="31">
        <v>0</v>
      </c>
    </row>
    <row r="11" spans="1:10" x14ac:dyDescent="0.25">
      <c r="A11" s="27" t="s">
        <v>1</v>
      </c>
      <c r="B11" s="28"/>
      <c r="C11" s="28"/>
      <c r="D11" s="28"/>
      <c r="E11" s="28"/>
      <c r="F11" s="33">
        <f t="shared" ref="F11:J11" si="1">SUM(F12:F13)</f>
        <v>1809381.65</v>
      </c>
      <c r="G11" s="33">
        <f t="shared" si="1"/>
        <v>1711316.88</v>
      </c>
      <c r="H11" s="33">
        <f t="shared" si="1"/>
        <v>1792700</v>
      </c>
      <c r="I11" s="33">
        <f t="shared" si="1"/>
        <v>1796700</v>
      </c>
      <c r="J11" s="33">
        <f t="shared" si="1"/>
        <v>1798700</v>
      </c>
    </row>
    <row r="12" spans="1:10" x14ac:dyDescent="0.25">
      <c r="A12" s="154" t="s">
        <v>111</v>
      </c>
      <c r="B12" s="155"/>
      <c r="C12" s="155"/>
      <c r="D12" s="155"/>
      <c r="E12" s="155"/>
      <c r="F12" s="31">
        <v>1730984.17</v>
      </c>
      <c r="G12" s="31">
        <v>1667936.88</v>
      </c>
      <c r="H12" s="31">
        <v>1749350</v>
      </c>
      <c r="I12" s="31">
        <v>1753350</v>
      </c>
      <c r="J12" s="78">
        <v>1755350</v>
      </c>
    </row>
    <row r="13" spans="1:10" x14ac:dyDescent="0.25">
      <c r="A13" s="170" t="s">
        <v>112</v>
      </c>
      <c r="B13" s="171"/>
      <c r="C13" s="171"/>
      <c r="D13" s="171"/>
      <c r="E13" s="171"/>
      <c r="F13" s="31">
        <v>78397.48</v>
      </c>
      <c r="G13" s="31">
        <v>43380</v>
      </c>
      <c r="H13" s="32">
        <v>43350</v>
      </c>
      <c r="I13" s="32">
        <v>43350</v>
      </c>
      <c r="J13" s="78">
        <v>43350</v>
      </c>
    </row>
    <row r="14" spans="1:10" x14ac:dyDescent="0.25">
      <c r="A14" s="168" t="s">
        <v>2</v>
      </c>
      <c r="B14" s="169"/>
      <c r="C14" s="169"/>
      <c r="D14" s="169"/>
      <c r="E14" s="169"/>
      <c r="F14" s="33">
        <f t="shared" ref="F14:J14" si="2">F8-F11</f>
        <v>899.53000000002794</v>
      </c>
      <c r="G14" s="33">
        <f t="shared" si="2"/>
        <v>-24800</v>
      </c>
      <c r="H14" s="33">
        <f t="shared" si="2"/>
        <v>-24000</v>
      </c>
      <c r="I14" s="33">
        <f t="shared" si="2"/>
        <v>-24000</v>
      </c>
      <c r="J14" s="33">
        <f t="shared" si="2"/>
        <v>-24000</v>
      </c>
    </row>
    <row r="15" spans="1:10" ht="18" x14ac:dyDescent="0.25">
      <c r="A15" s="5"/>
      <c r="B15" s="9"/>
      <c r="C15" s="9"/>
      <c r="D15" s="9"/>
      <c r="E15" s="9"/>
      <c r="F15" s="18"/>
      <c r="G15" s="18"/>
      <c r="H15" s="3"/>
      <c r="I15" s="3"/>
      <c r="J15" s="3"/>
    </row>
    <row r="16" spans="1:10" ht="18" customHeight="1" x14ac:dyDescent="0.25">
      <c r="A16" s="151" t="s">
        <v>30</v>
      </c>
      <c r="B16" s="152"/>
      <c r="C16" s="152"/>
      <c r="D16" s="152"/>
      <c r="E16" s="152"/>
      <c r="F16" s="152"/>
      <c r="G16" s="152"/>
      <c r="H16" s="152"/>
      <c r="I16" s="152"/>
      <c r="J16" s="152"/>
    </row>
    <row r="17" spans="1:10" ht="18" x14ac:dyDescent="0.25">
      <c r="A17" s="20"/>
      <c r="B17" s="18"/>
      <c r="C17" s="18"/>
      <c r="D17" s="18"/>
      <c r="E17" s="18"/>
      <c r="F17" s="18"/>
      <c r="G17" s="18"/>
      <c r="H17" s="19"/>
      <c r="I17" s="19"/>
      <c r="J17" s="19"/>
    </row>
    <row r="18" spans="1:10" ht="25.5" x14ac:dyDescent="0.25">
      <c r="A18" s="22"/>
      <c r="B18" s="23"/>
      <c r="C18" s="23"/>
      <c r="D18" s="24"/>
      <c r="E18" s="25"/>
      <c r="F18" s="4" t="s">
        <v>108</v>
      </c>
      <c r="G18" s="4" t="s">
        <v>123</v>
      </c>
      <c r="H18" s="4" t="s">
        <v>124</v>
      </c>
      <c r="I18" s="4" t="s">
        <v>102</v>
      </c>
      <c r="J18" s="4" t="s">
        <v>137</v>
      </c>
    </row>
    <row r="19" spans="1:10" ht="15.75" customHeight="1" x14ac:dyDescent="0.25">
      <c r="A19" s="165" t="s">
        <v>113</v>
      </c>
      <c r="B19" s="166"/>
      <c r="C19" s="166"/>
      <c r="D19" s="166"/>
      <c r="E19" s="167"/>
      <c r="F19" s="32">
        <v>0</v>
      </c>
      <c r="G19" s="32">
        <v>0</v>
      </c>
      <c r="H19" s="32">
        <v>0</v>
      </c>
      <c r="I19" s="32">
        <v>0</v>
      </c>
      <c r="J19" s="32">
        <v>0</v>
      </c>
    </row>
    <row r="20" spans="1:10" x14ac:dyDescent="0.25">
      <c r="A20" s="165" t="s">
        <v>114</v>
      </c>
      <c r="B20" s="155"/>
      <c r="C20" s="155"/>
      <c r="D20" s="155"/>
      <c r="E20" s="155"/>
      <c r="F20" s="32">
        <v>0</v>
      </c>
      <c r="G20" s="32">
        <v>0</v>
      </c>
      <c r="H20" s="32">
        <v>0</v>
      </c>
      <c r="I20" s="32">
        <v>0</v>
      </c>
      <c r="J20" s="32">
        <v>0</v>
      </c>
    </row>
    <row r="21" spans="1:10" x14ac:dyDescent="0.25">
      <c r="A21" s="168" t="s">
        <v>4</v>
      </c>
      <c r="B21" s="169"/>
      <c r="C21" s="169"/>
      <c r="D21" s="169"/>
      <c r="E21" s="169"/>
      <c r="F21" s="33">
        <f t="shared" ref="F21:J21" si="3">F19-F20</f>
        <v>0</v>
      </c>
      <c r="G21" s="33">
        <f t="shared" si="3"/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ht="18" x14ac:dyDescent="0.25">
      <c r="A22" s="17"/>
      <c r="B22" s="18"/>
      <c r="C22" s="18"/>
      <c r="D22" s="18"/>
      <c r="E22" s="18"/>
      <c r="F22" s="18"/>
      <c r="G22" s="18"/>
      <c r="H22" s="19"/>
      <c r="I22" s="19"/>
      <c r="J22" s="19"/>
    </row>
    <row r="23" spans="1:10" ht="18" customHeight="1" x14ac:dyDescent="0.25">
      <c r="A23" s="151" t="s">
        <v>36</v>
      </c>
      <c r="B23" s="152"/>
      <c r="C23" s="152"/>
      <c r="D23" s="152"/>
      <c r="E23" s="152"/>
      <c r="F23" s="152"/>
      <c r="G23" s="152"/>
      <c r="H23" s="152"/>
      <c r="I23" s="152"/>
      <c r="J23" s="152"/>
    </row>
    <row r="24" spans="1:10" ht="18" x14ac:dyDescent="0.25">
      <c r="A24" s="17"/>
      <c r="B24" s="18"/>
      <c r="C24" s="18"/>
      <c r="D24" s="18"/>
      <c r="E24" s="18"/>
      <c r="F24" s="18"/>
      <c r="G24" s="18"/>
      <c r="H24" s="19"/>
      <c r="I24" s="19"/>
      <c r="J24" s="19"/>
    </row>
    <row r="25" spans="1:10" ht="25.5" x14ac:dyDescent="0.25">
      <c r="A25" s="22"/>
      <c r="B25" s="23"/>
      <c r="C25" s="23"/>
      <c r="D25" s="24"/>
      <c r="E25" s="25"/>
      <c r="F25" s="4" t="s">
        <v>108</v>
      </c>
      <c r="G25" s="4" t="s">
        <v>123</v>
      </c>
      <c r="H25" s="4" t="s">
        <v>124</v>
      </c>
      <c r="I25" s="4" t="s">
        <v>102</v>
      </c>
      <c r="J25" s="4" t="s">
        <v>137</v>
      </c>
    </row>
    <row r="26" spans="1:10" x14ac:dyDescent="0.25">
      <c r="A26" s="156" t="s">
        <v>115</v>
      </c>
      <c r="B26" s="157"/>
      <c r="C26" s="157"/>
      <c r="D26" s="157"/>
      <c r="E26" s="158"/>
      <c r="F26" s="34">
        <v>21964.47</v>
      </c>
      <c r="G26" s="34">
        <v>24800</v>
      </c>
      <c r="H26" s="34">
        <v>24000</v>
      </c>
      <c r="I26" s="34">
        <v>24000</v>
      </c>
      <c r="J26" s="76">
        <v>24000</v>
      </c>
    </row>
    <row r="27" spans="1:10" ht="21.75" customHeight="1" x14ac:dyDescent="0.25">
      <c r="A27" s="159" t="s">
        <v>116</v>
      </c>
      <c r="B27" s="160"/>
      <c r="C27" s="160"/>
      <c r="D27" s="160"/>
      <c r="E27" s="161"/>
      <c r="F27" s="35">
        <f>F21+F26</f>
        <v>21964.47</v>
      </c>
      <c r="G27" s="35">
        <v>24800</v>
      </c>
      <c r="H27" s="35">
        <v>24000</v>
      </c>
      <c r="I27" s="35">
        <v>24000</v>
      </c>
      <c r="J27" s="77">
        <v>24000</v>
      </c>
    </row>
    <row r="28" spans="1:10" ht="42.75" customHeight="1" x14ac:dyDescent="0.25">
      <c r="A28" s="154" t="s">
        <v>117</v>
      </c>
      <c r="B28" s="155"/>
      <c r="C28" s="155"/>
      <c r="D28" s="155"/>
      <c r="E28" s="155"/>
      <c r="F28" s="32">
        <f>F14+F21+F27</f>
        <v>22864.000000000029</v>
      </c>
      <c r="G28" s="32">
        <f>G14+G21+G27</f>
        <v>0</v>
      </c>
      <c r="H28" s="32">
        <f>H14+H21+H27</f>
        <v>0</v>
      </c>
      <c r="I28" s="32">
        <f>I14+I21+I27</f>
        <v>0</v>
      </c>
      <c r="J28" s="32">
        <f>J14+J21+J27</f>
        <v>0</v>
      </c>
    </row>
    <row r="29" spans="1:10" ht="18" customHeight="1" x14ac:dyDescent="0.25">
      <c r="A29" s="12"/>
      <c r="B29" s="13"/>
      <c r="C29" s="13"/>
      <c r="D29" s="13"/>
      <c r="E29" s="13"/>
      <c r="F29" s="14"/>
      <c r="G29" s="14"/>
      <c r="H29" s="14"/>
      <c r="I29" s="14"/>
      <c r="J29" s="14"/>
    </row>
    <row r="30" spans="1:10" ht="29.25" customHeight="1" x14ac:dyDescent="0.25">
      <c r="A30" s="153" t="s">
        <v>118</v>
      </c>
      <c r="B30" s="153"/>
      <c r="C30" s="153"/>
      <c r="D30" s="153"/>
      <c r="E30" s="153"/>
      <c r="F30" s="153"/>
      <c r="G30" s="153"/>
      <c r="H30" s="153"/>
      <c r="I30" s="153"/>
      <c r="J30" s="153"/>
    </row>
    <row r="31" spans="1:10" ht="8.25" customHeight="1" x14ac:dyDescent="0.25">
      <c r="A31" s="126"/>
      <c r="B31" s="127"/>
      <c r="C31" s="127"/>
      <c r="D31" s="127"/>
      <c r="E31" s="127"/>
      <c r="F31" s="127"/>
      <c r="G31" s="127"/>
      <c r="H31" s="128"/>
      <c r="I31" s="128"/>
      <c r="J31" s="128"/>
    </row>
    <row r="32" spans="1:10" ht="30" customHeight="1" x14ac:dyDescent="0.25">
      <c r="A32" s="162" t="s">
        <v>119</v>
      </c>
      <c r="B32" s="163"/>
      <c r="C32" s="163"/>
      <c r="D32" s="163"/>
      <c r="E32" s="164"/>
      <c r="F32" s="129" t="s">
        <v>108</v>
      </c>
      <c r="G32" s="129" t="s">
        <v>123</v>
      </c>
      <c r="H32" s="130" t="s">
        <v>124</v>
      </c>
      <c r="I32" s="130" t="s">
        <v>103</v>
      </c>
      <c r="J32" s="130" t="s">
        <v>125</v>
      </c>
    </row>
    <row r="33" spans="1:10" ht="21.75" customHeight="1" x14ac:dyDescent="0.25">
      <c r="A33" s="144" t="s">
        <v>120</v>
      </c>
      <c r="B33" s="145"/>
      <c r="C33" s="145"/>
      <c r="D33" s="145"/>
      <c r="E33" s="146"/>
      <c r="F33" s="131">
        <v>0</v>
      </c>
      <c r="G33" s="131">
        <f>F36</f>
        <v>0</v>
      </c>
      <c r="H33" s="131">
        <f>G36</f>
        <v>0</v>
      </c>
      <c r="I33" s="131">
        <f>H36</f>
        <v>0</v>
      </c>
      <c r="J33" s="132">
        <f>I36</f>
        <v>0</v>
      </c>
    </row>
    <row r="34" spans="1:10" ht="30" customHeight="1" x14ac:dyDescent="0.25">
      <c r="A34" s="144" t="s">
        <v>3</v>
      </c>
      <c r="B34" s="145"/>
      <c r="C34" s="145"/>
      <c r="D34" s="145"/>
      <c r="E34" s="146"/>
      <c r="F34" s="131">
        <v>0</v>
      </c>
      <c r="G34" s="131">
        <v>0</v>
      </c>
      <c r="H34" s="131">
        <v>0</v>
      </c>
      <c r="I34" s="131">
        <v>0</v>
      </c>
      <c r="J34" s="132">
        <v>0</v>
      </c>
    </row>
    <row r="35" spans="1:10" ht="30" customHeight="1" x14ac:dyDescent="0.25">
      <c r="A35" s="144" t="s">
        <v>121</v>
      </c>
      <c r="B35" s="147"/>
      <c r="C35" s="147"/>
      <c r="D35" s="147"/>
      <c r="E35" s="148"/>
      <c r="F35" s="131">
        <v>0</v>
      </c>
      <c r="G35" s="131">
        <v>0</v>
      </c>
      <c r="H35" s="131">
        <v>0</v>
      </c>
      <c r="I35" s="131">
        <v>0</v>
      </c>
      <c r="J35" s="132">
        <v>0</v>
      </c>
    </row>
    <row r="36" spans="1:10" ht="24" customHeight="1" x14ac:dyDescent="0.25">
      <c r="A36" s="149" t="s">
        <v>122</v>
      </c>
      <c r="B36" s="150"/>
      <c r="C36" s="150"/>
      <c r="D36" s="150"/>
      <c r="E36" s="150"/>
      <c r="F36" s="133">
        <f>F33-F34+F35</f>
        <v>0</v>
      </c>
      <c r="G36" s="133">
        <f t="shared" ref="G36:J36" si="4">G33-G34+G35</f>
        <v>0</v>
      </c>
      <c r="H36" s="133">
        <f t="shared" si="4"/>
        <v>0</v>
      </c>
      <c r="I36" s="133">
        <f t="shared" si="4"/>
        <v>0</v>
      </c>
      <c r="J36" s="134">
        <f t="shared" si="4"/>
        <v>0</v>
      </c>
    </row>
  </sheetData>
  <mergeCells count="23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4:E34"/>
    <mergeCell ref="A35:E35"/>
    <mergeCell ref="A36:E36"/>
    <mergeCell ref="A23:J23"/>
    <mergeCell ref="A30:J30"/>
    <mergeCell ref="A28:E28"/>
    <mergeCell ref="A26:E26"/>
    <mergeCell ref="A27:E27"/>
    <mergeCell ref="A32:E32"/>
    <mergeCell ref="A33:E33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C176-74F0-4A21-842E-D135EEAC952D}">
  <sheetPr>
    <pageSetUpPr fitToPage="1"/>
  </sheetPr>
  <dimension ref="A1:I41"/>
  <sheetViews>
    <sheetView workbookViewId="0">
      <selection activeCell="I35" sqref="I35"/>
    </sheetView>
  </sheetViews>
  <sheetFormatPr defaultRowHeight="15" x14ac:dyDescent="0.25"/>
  <cols>
    <col min="1" max="1" width="8.140625" customWidth="1"/>
    <col min="2" max="2" width="8.7109375" customWidth="1"/>
    <col min="3" max="3" width="6.42578125" customWidth="1"/>
    <col min="4" max="4" width="52.5703125" customWidth="1"/>
    <col min="5" max="9" width="23.7109375" customWidth="1"/>
  </cols>
  <sheetData>
    <row r="1" spans="1:9" ht="45.75" customHeight="1" x14ac:dyDescent="0.25">
      <c r="A1" s="151" t="s">
        <v>107</v>
      </c>
      <c r="B1" s="151"/>
      <c r="C1" s="151"/>
      <c r="D1" s="151"/>
      <c r="E1" s="151"/>
      <c r="F1" s="151"/>
      <c r="G1" s="151"/>
      <c r="H1" s="151"/>
      <c r="I1" s="151"/>
    </row>
    <row r="2" spans="1:9" ht="18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.75" x14ac:dyDescent="0.25">
      <c r="A3" s="151" t="s">
        <v>22</v>
      </c>
      <c r="B3" s="151"/>
      <c r="C3" s="151"/>
      <c r="D3" s="151"/>
      <c r="E3" s="151"/>
      <c r="F3" s="151"/>
      <c r="G3" s="151"/>
      <c r="H3" s="172"/>
      <c r="I3" s="172"/>
    </row>
    <row r="4" spans="1:9" ht="18" x14ac:dyDescent="0.25">
      <c r="A4" s="20"/>
      <c r="B4" s="20"/>
      <c r="C4" s="20"/>
      <c r="D4" s="20"/>
      <c r="E4" s="20"/>
      <c r="F4" s="20"/>
      <c r="G4" s="20"/>
      <c r="H4" s="6"/>
      <c r="I4" s="6"/>
    </row>
    <row r="5" spans="1:9" ht="15.75" x14ac:dyDescent="0.25">
      <c r="A5" s="151" t="s">
        <v>6</v>
      </c>
      <c r="B5" s="152"/>
      <c r="C5" s="152"/>
      <c r="D5" s="152"/>
      <c r="E5" s="152"/>
      <c r="F5" s="152"/>
      <c r="G5" s="152"/>
      <c r="H5" s="152"/>
      <c r="I5" s="152"/>
    </row>
    <row r="6" spans="1:9" ht="18" x14ac:dyDescent="0.25">
      <c r="A6" s="20"/>
      <c r="B6" s="20"/>
      <c r="C6" s="20"/>
      <c r="D6" s="20"/>
      <c r="E6" s="20"/>
      <c r="F6" s="20"/>
      <c r="G6" s="20"/>
      <c r="H6" s="6"/>
      <c r="I6" s="6"/>
    </row>
    <row r="7" spans="1:9" ht="15.75" x14ac:dyDescent="0.25">
      <c r="A7" s="151" t="s">
        <v>100</v>
      </c>
      <c r="B7" s="176"/>
      <c r="C7" s="176"/>
      <c r="D7" s="176"/>
      <c r="E7" s="176"/>
      <c r="F7" s="176"/>
      <c r="G7" s="176"/>
      <c r="H7" s="176"/>
      <c r="I7" s="176"/>
    </row>
    <row r="8" spans="1:9" ht="18" x14ac:dyDescent="0.25">
      <c r="A8" s="20"/>
      <c r="B8" s="20"/>
      <c r="C8" s="20"/>
      <c r="D8" s="20"/>
      <c r="E8" s="20"/>
      <c r="F8" s="20"/>
      <c r="G8" s="20"/>
      <c r="H8" s="6"/>
      <c r="I8" s="6"/>
    </row>
    <row r="9" spans="1:9" ht="24.75" customHeight="1" x14ac:dyDescent="0.25">
      <c r="A9" s="16" t="s">
        <v>7</v>
      </c>
      <c r="B9" s="15" t="s">
        <v>8</v>
      </c>
      <c r="C9" s="15" t="s">
        <v>9</v>
      </c>
      <c r="D9" s="15" t="s">
        <v>5</v>
      </c>
      <c r="E9" s="15" t="s">
        <v>108</v>
      </c>
      <c r="F9" s="16" t="s">
        <v>123</v>
      </c>
      <c r="G9" s="16" t="s">
        <v>124</v>
      </c>
      <c r="H9" s="16" t="s">
        <v>102</v>
      </c>
      <c r="I9" s="16" t="s">
        <v>137</v>
      </c>
    </row>
    <row r="10" spans="1:9" ht="21" customHeight="1" x14ac:dyDescent="0.25">
      <c r="A10" s="49">
        <v>6</v>
      </c>
      <c r="B10" s="49"/>
      <c r="C10" s="49"/>
      <c r="D10" s="49" t="s">
        <v>10</v>
      </c>
      <c r="E10" s="48">
        <f>E11+E12+E13+E14+E15</f>
        <v>1810281.18</v>
      </c>
      <c r="F10" s="48">
        <f>F11+F12+F13+F14+F15</f>
        <v>1686516.88</v>
      </c>
      <c r="G10" s="48">
        <f>G11+G12+G13+G14+G15</f>
        <v>1768700</v>
      </c>
      <c r="H10" s="48">
        <f>H11+H12+H13+H14+H15</f>
        <v>1772700</v>
      </c>
      <c r="I10" s="48">
        <f>I11+I12+I13+I14+I15</f>
        <v>1774700</v>
      </c>
    </row>
    <row r="11" spans="1:9" ht="25.5" customHeight="1" x14ac:dyDescent="0.25">
      <c r="A11" s="103"/>
      <c r="B11" s="52">
        <v>63</v>
      </c>
      <c r="C11" s="52"/>
      <c r="D11" s="52" t="s">
        <v>32</v>
      </c>
      <c r="E11" s="41">
        <v>1530863.26</v>
      </c>
      <c r="F11" s="41">
        <v>1515100</v>
      </c>
      <c r="G11" s="41">
        <v>1587600</v>
      </c>
      <c r="H11" s="41">
        <v>1591600</v>
      </c>
      <c r="I11" s="41">
        <v>1593600</v>
      </c>
    </row>
    <row r="12" spans="1:9" ht="25.5" customHeight="1" x14ac:dyDescent="0.25">
      <c r="A12" s="39"/>
      <c r="B12" s="39">
        <v>64</v>
      </c>
      <c r="C12" s="39"/>
      <c r="D12" s="39" t="s">
        <v>38</v>
      </c>
      <c r="E12" s="41">
        <v>31.81</v>
      </c>
      <c r="F12" s="41">
        <v>30</v>
      </c>
      <c r="G12" s="41">
        <v>0</v>
      </c>
      <c r="H12" s="41">
        <v>0</v>
      </c>
      <c r="I12" s="41">
        <v>0</v>
      </c>
    </row>
    <row r="13" spans="1:9" ht="25.5" customHeight="1" x14ac:dyDescent="0.25">
      <c r="A13" s="39"/>
      <c r="B13" s="39">
        <v>65</v>
      </c>
      <c r="C13" s="39"/>
      <c r="D13" s="106" t="s">
        <v>39</v>
      </c>
      <c r="E13" s="41">
        <v>372.68</v>
      </c>
      <c r="F13" s="41">
        <v>300</v>
      </c>
      <c r="G13" s="41">
        <v>300</v>
      </c>
      <c r="H13" s="41">
        <v>300</v>
      </c>
      <c r="I13" s="41">
        <v>300</v>
      </c>
    </row>
    <row r="14" spans="1:9" ht="25.5" customHeight="1" x14ac:dyDescent="0.25">
      <c r="A14" s="39"/>
      <c r="B14" s="39">
        <v>66</v>
      </c>
      <c r="C14" s="39"/>
      <c r="D14" s="106" t="s">
        <v>41</v>
      </c>
      <c r="E14" s="41">
        <v>27160.75</v>
      </c>
      <c r="F14" s="41">
        <v>18000</v>
      </c>
      <c r="G14" s="41">
        <v>21000</v>
      </c>
      <c r="H14" s="41">
        <v>21000</v>
      </c>
      <c r="I14" s="41">
        <v>21000</v>
      </c>
    </row>
    <row r="15" spans="1:9" ht="25.5" customHeight="1" x14ac:dyDescent="0.25">
      <c r="A15" s="39"/>
      <c r="B15" s="39">
        <v>67</v>
      </c>
      <c r="C15" s="40"/>
      <c r="D15" s="52" t="s">
        <v>33</v>
      </c>
      <c r="E15" s="41">
        <v>251852.68</v>
      </c>
      <c r="F15" s="41">
        <v>153086.88</v>
      </c>
      <c r="G15" s="41">
        <v>159800</v>
      </c>
      <c r="H15" s="41">
        <v>159800</v>
      </c>
      <c r="I15" s="41">
        <v>159800</v>
      </c>
    </row>
    <row r="16" spans="1:9" ht="21" customHeight="1" x14ac:dyDescent="0.25">
      <c r="A16" s="45">
        <v>7</v>
      </c>
      <c r="B16" s="46"/>
      <c r="C16" s="46"/>
      <c r="D16" s="47" t="s">
        <v>11</v>
      </c>
      <c r="E16" s="48">
        <f>E17</f>
        <v>0</v>
      </c>
      <c r="F16" s="48">
        <f t="shared" ref="F16:H16" si="0">F17</f>
        <v>0</v>
      </c>
      <c r="G16" s="48">
        <f t="shared" si="0"/>
        <v>0</v>
      </c>
      <c r="H16" s="48">
        <f t="shared" si="0"/>
        <v>0</v>
      </c>
      <c r="I16" s="48">
        <f>I17</f>
        <v>0</v>
      </c>
    </row>
    <row r="17" spans="1:9" s="44" customFormat="1" ht="21" customHeight="1" x14ac:dyDescent="0.25">
      <c r="A17" s="52"/>
      <c r="B17" s="52">
        <v>72</v>
      </c>
      <c r="C17" s="52"/>
      <c r="D17" s="107" t="s">
        <v>31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</row>
    <row r="18" spans="1:9" ht="18.75" customHeight="1" x14ac:dyDescent="0.25">
      <c r="A18" s="177" t="s">
        <v>84</v>
      </c>
      <c r="B18" s="178"/>
      <c r="C18" s="178"/>
      <c r="D18" s="179"/>
      <c r="E18" s="108">
        <f>E10+E16</f>
        <v>1810281.18</v>
      </c>
      <c r="F18" s="108">
        <f>F10+F16</f>
        <v>1686516.88</v>
      </c>
      <c r="G18" s="108">
        <f>G10+G16</f>
        <v>1768700</v>
      </c>
      <c r="H18" s="108">
        <f>H10+H16</f>
        <v>1772700</v>
      </c>
      <c r="I18" s="108">
        <f>I10+I16</f>
        <v>1774700</v>
      </c>
    </row>
    <row r="19" spans="1:9" x14ac:dyDescent="0.25">
      <c r="A19" s="104"/>
      <c r="B19" s="104"/>
      <c r="C19" s="104"/>
      <c r="D19" s="104"/>
      <c r="E19" s="105"/>
      <c r="F19" s="105"/>
      <c r="G19" s="105"/>
      <c r="H19" s="105"/>
      <c r="I19" s="105"/>
    </row>
    <row r="20" spans="1:9" x14ac:dyDescent="0.25">
      <c r="A20" s="102"/>
      <c r="B20" s="102"/>
      <c r="C20" s="102"/>
      <c r="D20" s="102"/>
      <c r="E20" s="87"/>
      <c r="F20" s="87"/>
      <c r="G20" s="87"/>
      <c r="H20" s="88"/>
      <c r="I20" s="88"/>
    </row>
    <row r="21" spans="1:9" ht="15.75" x14ac:dyDescent="0.25">
      <c r="A21" s="180" t="s">
        <v>87</v>
      </c>
      <c r="B21" s="181"/>
      <c r="C21" s="181"/>
      <c r="D21" s="181"/>
      <c r="E21" s="181"/>
      <c r="F21" s="181"/>
      <c r="G21" s="181"/>
      <c r="H21" s="181"/>
      <c r="I21" s="181"/>
    </row>
    <row r="22" spans="1:9" ht="18.75" customHeight="1" x14ac:dyDescent="0.25">
      <c r="A22" s="89" t="s">
        <v>7</v>
      </c>
      <c r="B22" s="89" t="s">
        <v>8</v>
      </c>
      <c r="C22" s="89" t="s">
        <v>9</v>
      </c>
      <c r="D22" s="90" t="s">
        <v>24</v>
      </c>
      <c r="E22" s="89" t="s">
        <v>108</v>
      </c>
      <c r="F22" s="89" t="s">
        <v>123</v>
      </c>
      <c r="G22" s="89" t="s">
        <v>124</v>
      </c>
      <c r="H22" s="89" t="s">
        <v>103</v>
      </c>
      <c r="I22" s="89" t="s">
        <v>125</v>
      </c>
    </row>
    <row r="23" spans="1:9" ht="18.75" customHeight="1" x14ac:dyDescent="0.25">
      <c r="A23" s="96">
        <v>9</v>
      </c>
      <c r="B23" s="96"/>
      <c r="C23" s="96"/>
      <c r="D23" s="97" t="s">
        <v>88</v>
      </c>
      <c r="E23" s="98">
        <f>SUM(E24)</f>
        <v>17682.97</v>
      </c>
      <c r="F23" s="98">
        <f t="shared" ref="F23:I23" si="1">SUM(F24)</f>
        <v>24800</v>
      </c>
      <c r="G23" s="98">
        <f t="shared" si="1"/>
        <v>24000</v>
      </c>
      <c r="H23" s="98">
        <f t="shared" si="1"/>
        <v>24000</v>
      </c>
      <c r="I23" s="98">
        <f t="shared" si="1"/>
        <v>24000</v>
      </c>
    </row>
    <row r="24" spans="1:9" ht="18.75" customHeight="1" x14ac:dyDescent="0.25">
      <c r="A24" s="109"/>
      <c r="B24" s="110">
        <v>92</v>
      </c>
      <c r="C24" s="109"/>
      <c r="D24" s="111" t="s">
        <v>89</v>
      </c>
      <c r="E24" s="112">
        <v>17682.97</v>
      </c>
      <c r="F24" s="112">
        <f>SUM(F25:F28)</f>
        <v>24800</v>
      </c>
      <c r="G24" s="112">
        <f t="shared" ref="G24:I24" si="2">SUM(G25:G28)</f>
        <v>24000</v>
      </c>
      <c r="H24" s="112">
        <f t="shared" si="2"/>
        <v>24000</v>
      </c>
      <c r="I24" s="112">
        <f t="shared" si="2"/>
        <v>24000</v>
      </c>
    </row>
    <row r="25" spans="1:9" ht="18.75" customHeight="1" x14ac:dyDescent="0.25">
      <c r="A25" s="116"/>
      <c r="B25" s="117"/>
      <c r="C25" s="118">
        <v>31</v>
      </c>
      <c r="D25" s="119" t="s">
        <v>105</v>
      </c>
      <c r="E25" s="120"/>
      <c r="F25" s="120">
        <v>14000</v>
      </c>
      <c r="G25" s="120">
        <v>14000</v>
      </c>
      <c r="H25" s="120">
        <v>14000</v>
      </c>
      <c r="I25" s="120">
        <v>14000</v>
      </c>
    </row>
    <row r="26" spans="1:9" ht="18.75" customHeight="1" x14ac:dyDescent="0.25">
      <c r="A26" s="116"/>
      <c r="B26" s="117"/>
      <c r="C26" s="118">
        <v>51</v>
      </c>
      <c r="D26" s="119" t="s">
        <v>151</v>
      </c>
      <c r="E26" s="120"/>
      <c r="F26" s="120">
        <v>4500</v>
      </c>
      <c r="G26" s="120">
        <v>10000</v>
      </c>
      <c r="H26" s="120">
        <v>10000</v>
      </c>
      <c r="I26" s="120">
        <v>10000</v>
      </c>
    </row>
    <row r="27" spans="1:9" ht="18.75" customHeight="1" x14ac:dyDescent="0.25">
      <c r="A27" s="116"/>
      <c r="B27" s="117"/>
      <c r="C27" s="118">
        <v>52</v>
      </c>
      <c r="D27" s="119" t="s">
        <v>106</v>
      </c>
      <c r="E27" s="120"/>
      <c r="F27" s="120">
        <v>6000</v>
      </c>
      <c r="G27" s="120">
        <v>0</v>
      </c>
      <c r="H27" s="120">
        <v>0</v>
      </c>
      <c r="I27" s="120">
        <v>0</v>
      </c>
    </row>
    <row r="28" spans="1:9" ht="18.75" customHeight="1" x14ac:dyDescent="0.25">
      <c r="A28" s="116"/>
      <c r="B28" s="117"/>
      <c r="C28" s="118">
        <v>61</v>
      </c>
      <c r="D28" s="119" t="s">
        <v>152</v>
      </c>
      <c r="E28" s="120"/>
      <c r="F28" s="120">
        <v>300</v>
      </c>
      <c r="G28" s="120">
        <v>0</v>
      </c>
      <c r="H28" s="120">
        <v>0</v>
      </c>
      <c r="I28" s="120">
        <v>0</v>
      </c>
    </row>
    <row r="30" spans="1:9" ht="15.75" x14ac:dyDescent="0.25">
      <c r="A30" s="151" t="s">
        <v>101</v>
      </c>
      <c r="B30" s="176"/>
      <c r="C30" s="176"/>
      <c r="D30" s="176"/>
      <c r="E30" s="176"/>
      <c r="F30" s="176"/>
      <c r="G30" s="176"/>
      <c r="H30" s="176"/>
      <c r="I30" s="176"/>
    </row>
    <row r="31" spans="1:9" ht="18" x14ac:dyDescent="0.25">
      <c r="A31" s="20"/>
      <c r="B31" s="20"/>
      <c r="C31" s="20"/>
      <c r="D31" s="20"/>
      <c r="E31" s="20"/>
      <c r="F31" s="20"/>
      <c r="G31" s="20"/>
      <c r="H31" s="6"/>
      <c r="I31" s="6"/>
    </row>
    <row r="32" spans="1:9" ht="25.5" x14ac:dyDescent="0.25">
      <c r="A32" s="16" t="s">
        <v>7</v>
      </c>
      <c r="B32" s="15" t="s">
        <v>8</v>
      </c>
      <c r="C32" s="15" t="s">
        <v>9</v>
      </c>
      <c r="D32" s="15" t="s">
        <v>12</v>
      </c>
      <c r="E32" s="15" t="s">
        <v>108</v>
      </c>
      <c r="F32" s="16" t="s">
        <v>123</v>
      </c>
      <c r="G32" s="16" t="s">
        <v>124</v>
      </c>
      <c r="H32" s="16" t="s">
        <v>102</v>
      </c>
      <c r="I32" s="16" t="s">
        <v>137</v>
      </c>
    </row>
    <row r="33" spans="1:9" ht="21" customHeight="1" x14ac:dyDescent="0.25">
      <c r="A33" s="49">
        <v>3</v>
      </c>
      <c r="B33" s="49"/>
      <c r="C33" s="49"/>
      <c r="D33" s="49" t="s">
        <v>13</v>
      </c>
      <c r="E33" s="54">
        <f>E34+E35+E36+E37+E38</f>
        <v>1730984.1700000002</v>
      </c>
      <c r="F33" s="54">
        <f>F34+F35+F36+F37+F38</f>
        <v>1667936.88</v>
      </c>
      <c r="G33" s="54">
        <f>G34+G35+G36+G37+G38</f>
        <v>1749350</v>
      </c>
      <c r="H33" s="54">
        <f>H34+H35+H36+H37+H38</f>
        <v>1753350</v>
      </c>
      <c r="I33" s="54">
        <f>I34+I35+I36+I37+I38</f>
        <v>1755350</v>
      </c>
    </row>
    <row r="34" spans="1:9" ht="21.75" customHeight="1" x14ac:dyDescent="0.25">
      <c r="A34" s="103"/>
      <c r="B34" s="52">
        <v>31</v>
      </c>
      <c r="C34" s="52"/>
      <c r="D34" s="52" t="s">
        <v>14</v>
      </c>
      <c r="E34" s="41">
        <v>1456197.83</v>
      </c>
      <c r="F34" s="41">
        <v>1500000</v>
      </c>
      <c r="G34" s="41">
        <v>1532300</v>
      </c>
      <c r="H34" s="41">
        <v>1536300</v>
      </c>
      <c r="I34" s="41">
        <v>1538300</v>
      </c>
    </row>
    <row r="35" spans="1:9" ht="21.75" customHeight="1" x14ac:dyDescent="0.25">
      <c r="A35" s="39"/>
      <c r="B35" s="39">
        <v>32</v>
      </c>
      <c r="C35" s="40"/>
      <c r="D35" s="39" t="s">
        <v>25</v>
      </c>
      <c r="E35" s="41">
        <v>272717.96999999997</v>
      </c>
      <c r="F35" s="41">
        <v>166521.88</v>
      </c>
      <c r="G35" s="41">
        <v>216650</v>
      </c>
      <c r="H35" s="41">
        <v>216650</v>
      </c>
      <c r="I35" s="41">
        <v>216650</v>
      </c>
    </row>
    <row r="36" spans="1:9" ht="21.75" customHeight="1" x14ac:dyDescent="0.25">
      <c r="A36" s="39"/>
      <c r="B36" s="39">
        <v>34</v>
      </c>
      <c r="C36" s="40"/>
      <c r="D36" s="39" t="s">
        <v>45</v>
      </c>
      <c r="E36" s="41">
        <v>772.04</v>
      </c>
      <c r="F36" s="41">
        <v>1015</v>
      </c>
      <c r="G36" s="41">
        <v>0</v>
      </c>
      <c r="H36" s="41">
        <v>0</v>
      </c>
      <c r="I36" s="41">
        <v>0</v>
      </c>
    </row>
    <row r="37" spans="1:9" ht="21.75" customHeight="1" x14ac:dyDescent="0.25">
      <c r="A37" s="39"/>
      <c r="B37" s="39">
        <v>37</v>
      </c>
      <c r="C37" s="39"/>
      <c r="D37" s="39" t="s">
        <v>46</v>
      </c>
      <c r="E37" s="41">
        <v>0</v>
      </c>
      <c r="F37" s="41">
        <v>400</v>
      </c>
      <c r="G37" s="41">
        <v>400</v>
      </c>
      <c r="H37" s="41">
        <v>400</v>
      </c>
      <c r="I37" s="41">
        <v>400</v>
      </c>
    </row>
    <row r="38" spans="1:9" ht="21.75" customHeight="1" x14ac:dyDescent="0.25">
      <c r="A38" s="39"/>
      <c r="B38" s="39">
        <v>38</v>
      </c>
      <c r="C38" s="40"/>
      <c r="D38" s="40" t="s">
        <v>96</v>
      </c>
      <c r="E38" s="41">
        <v>1296.33</v>
      </c>
      <c r="F38" s="41">
        <v>0</v>
      </c>
      <c r="G38" s="41">
        <v>0</v>
      </c>
      <c r="H38" s="41">
        <v>0</v>
      </c>
      <c r="I38" s="41">
        <v>0</v>
      </c>
    </row>
    <row r="39" spans="1:9" ht="24.75" customHeight="1" x14ac:dyDescent="0.25">
      <c r="A39" s="45">
        <v>4</v>
      </c>
      <c r="B39" s="46"/>
      <c r="C39" s="46"/>
      <c r="D39" s="47" t="s">
        <v>15</v>
      </c>
      <c r="E39" s="54">
        <f>E40</f>
        <v>78397.48</v>
      </c>
      <c r="F39" s="54">
        <f t="shared" ref="F39:I39" si="3">F40</f>
        <v>43380</v>
      </c>
      <c r="G39" s="54">
        <f t="shared" si="3"/>
        <v>43350</v>
      </c>
      <c r="H39" s="54">
        <f t="shared" si="3"/>
        <v>43350</v>
      </c>
      <c r="I39" s="54">
        <f t="shared" si="3"/>
        <v>43350</v>
      </c>
    </row>
    <row r="40" spans="1:9" s="44" customFormat="1" ht="24.75" customHeight="1" x14ac:dyDescent="0.25">
      <c r="A40" s="52"/>
      <c r="B40" s="52">
        <v>42</v>
      </c>
      <c r="C40" s="52"/>
      <c r="D40" s="107" t="s">
        <v>35</v>
      </c>
      <c r="E40" s="41">
        <v>78397.48</v>
      </c>
      <c r="F40" s="41">
        <v>43380</v>
      </c>
      <c r="G40" s="41">
        <v>43350</v>
      </c>
      <c r="H40" s="41">
        <v>43350</v>
      </c>
      <c r="I40" s="41">
        <v>43350</v>
      </c>
    </row>
    <row r="41" spans="1:9" ht="21" customHeight="1" x14ac:dyDescent="0.25">
      <c r="A41" s="177" t="s">
        <v>85</v>
      </c>
      <c r="B41" s="178"/>
      <c r="C41" s="178"/>
      <c r="D41" s="179"/>
      <c r="E41" s="108">
        <f>E33+E39</f>
        <v>1809381.6500000001</v>
      </c>
      <c r="F41" s="108">
        <f>F33+F39</f>
        <v>1711316.88</v>
      </c>
      <c r="G41" s="108">
        <f>G33+G39</f>
        <v>1792700</v>
      </c>
      <c r="H41" s="108">
        <f>H33+H39</f>
        <v>1796700</v>
      </c>
      <c r="I41" s="108">
        <f>I33+I39</f>
        <v>1798700</v>
      </c>
    </row>
  </sheetData>
  <mergeCells count="8">
    <mergeCell ref="A30:I30"/>
    <mergeCell ref="A41:D41"/>
    <mergeCell ref="A1:I1"/>
    <mergeCell ref="A3:I3"/>
    <mergeCell ref="A5:I5"/>
    <mergeCell ref="A7:I7"/>
    <mergeCell ref="A18:D18"/>
    <mergeCell ref="A21:I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1"/>
  <sheetViews>
    <sheetView workbookViewId="0">
      <selection activeCell="I55" sqref="I55"/>
    </sheetView>
  </sheetViews>
  <sheetFormatPr defaultRowHeight="15" x14ac:dyDescent="0.25"/>
  <cols>
    <col min="1" max="1" width="8" customWidth="1"/>
    <col min="2" max="2" width="5.42578125" bestFit="1" customWidth="1"/>
    <col min="3" max="3" width="49" customWidth="1"/>
    <col min="4" max="4" width="20.140625" customWidth="1"/>
    <col min="5" max="8" width="25.28515625" customWidth="1"/>
    <col min="12" max="12" width="30.28515625" customWidth="1"/>
    <col min="13" max="13" width="11.7109375" bestFit="1" customWidth="1"/>
  </cols>
  <sheetData>
    <row r="1" spans="1:13" ht="42" customHeight="1" x14ac:dyDescent="0.25">
      <c r="A1" s="151" t="s">
        <v>107</v>
      </c>
      <c r="B1" s="151"/>
      <c r="C1" s="151"/>
      <c r="D1" s="151"/>
      <c r="E1" s="151"/>
      <c r="F1" s="151"/>
      <c r="G1" s="151"/>
      <c r="H1" s="151"/>
    </row>
    <row r="2" spans="1:13" ht="18" customHeight="1" x14ac:dyDescent="0.25">
      <c r="A2" s="5"/>
      <c r="B2" s="5"/>
      <c r="C2" s="5"/>
      <c r="D2" s="5"/>
      <c r="E2" s="5"/>
      <c r="F2" s="5"/>
      <c r="G2" s="5"/>
      <c r="H2" s="5"/>
    </row>
    <row r="3" spans="1:13" ht="15.75" x14ac:dyDescent="0.25">
      <c r="A3" s="151" t="s">
        <v>22</v>
      </c>
      <c r="B3" s="151"/>
      <c r="C3" s="151"/>
      <c r="D3" s="151"/>
      <c r="E3" s="151"/>
      <c r="F3" s="151"/>
      <c r="G3" s="172"/>
      <c r="H3" s="172"/>
    </row>
    <row r="4" spans="1:13" ht="18" x14ac:dyDescent="0.25">
      <c r="A4" s="5"/>
      <c r="B4" s="5"/>
      <c r="C4" s="5"/>
      <c r="D4" s="5"/>
      <c r="E4" s="5"/>
      <c r="F4" s="5"/>
      <c r="G4" s="6"/>
      <c r="H4" s="6"/>
    </row>
    <row r="5" spans="1:13" ht="18" customHeight="1" x14ac:dyDescent="0.25">
      <c r="A5" s="151" t="s">
        <v>6</v>
      </c>
      <c r="B5" s="152"/>
      <c r="C5" s="152"/>
      <c r="D5" s="152"/>
      <c r="E5" s="152"/>
      <c r="F5" s="152"/>
      <c r="G5" s="152"/>
      <c r="H5" s="152"/>
    </row>
    <row r="6" spans="1:13" ht="18" x14ac:dyDescent="0.25">
      <c r="A6" s="5"/>
      <c r="B6" s="5"/>
      <c r="C6" s="5"/>
      <c r="D6" s="5"/>
      <c r="E6" s="5"/>
      <c r="F6" s="5"/>
      <c r="G6" s="6"/>
      <c r="H6" s="6"/>
    </row>
    <row r="7" spans="1:13" ht="15.75" x14ac:dyDescent="0.25">
      <c r="A7" s="151" t="s">
        <v>99</v>
      </c>
      <c r="B7" s="176"/>
      <c r="C7" s="176"/>
      <c r="D7" s="176"/>
      <c r="E7" s="176"/>
      <c r="F7" s="176"/>
      <c r="G7" s="176"/>
      <c r="H7" s="176"/>
    </row>
    <row r="8" spans="1:13" ht="18" x14ac:dyDescent="0.25">
      <c r="A8" s="5"/>
      <c r="B8" s="5"/>
      <c r="C8" s="5"/>
      <c r="D8" s="5"/>
      <c r="E8" s="5"/>
      <c r="F8" s="5"/>
      <c r="G8" s="6"/>
      <c r="H8" s="6"/>
    </row>
    <row r="9" spans="1:13" ht="25.5" x14ac:dyDescent="0.25">
      <c r="A9" s="16" t="s">
        <v>7</v>
      </c>
      <c r="B9" s="15" t="s">
        <v>9</v>
      </c>
      <c r="C9" s="15" t="s">
        <v>128</v>
      </c>
      <c r="D9" s="15" t="s">
        <v>108</v>
      </c>
      <c r="E9" s="16" t="s">
        <v>123</v>
      </c>
      <c r="F9" s="16" t="s">
        <v>124</v>
      </c>
      <c r="G9" s="16" t="s">
        <v>102</v>
      </c>
      <c r="H9" s="16" t="s">
        <v>137</v>
      </c>
    </row>
    <row r="10" spans="1:13" ht="21.75" customHeight="1" x14ac:dyDescent="0.25">
      <c r="A10" s="50">
        <v>1</v>
      </c>
      <c r="B10" s="50"/>
      <c r="C10" s="50" t="s">
        <v>58</v>
      </c>
      <c r="D10" s="63">
        <f>SUM(D11:D11)</f>
        <v>251852.68</v>
      </c>
      <c r="E10" s="63">
        <f>SUM(E11:E11)</f>
        <v>153086.88</v>
      </c>
      <c r="F10" s="63">
        <f>SUM(F11:F11)</f>
        <v>159800</v>
      </c>
      <c r="G10" s="63">
        <f>SUM(G11:G11)</f>
        <v>159800</v>
      </c>
      <c r="H10" s="63">
        <f>SUM(H11:H11)</f>
        <v>159800</v>
      </c>
    </row>
    <row r="11" spans="1:13" ht="21.75" customHeight="1" x14ac:dyDescent="0.25">
      <c r="A11" s="39"/>
      <c r="B11" s="40">
        <v>11</v>
      </c>
      <c r="C11" s="40" t="s">
        <v>58</v>
      </c>
      <c r="D11" s="41">
        <v>251852.68</v>
      </c>
      <c r="E11" s="42">
        <v>153086.88</v>
      </c>
      <c r="F11" s="42">
        <v>159800</v>
      </c>
      <c r="G11" s="42">
        <v>159800</v>
      </c>
      <c r="H11" s="42">
        <v>159800</v>
      </c>
    </row>
    <row r="12" spans="1:13" s="136" customFormat="1" ht="21.75" customHeight="1" x14ac:dyDescent="0.25">
      <c r="A12" s="135">
        <v>3</v>
      </c>
      <c r="B12" s="135"/>
      <c r="C12" s="135" t="s">
        <v>28</v>
      </c>
      <c r="D12" s="63">
        <f>D13</f>
        <v>11275.56</v>
      </c>
      <c r="E12" s="63">
        <f>E13</f>
        <v>10030</v>
      </c>
      <c r="F12" s="63">
        <f>F13</f>
        <v>10000</v>
      </c>
      <c r="G12" s="63">
        <f>G13</f>
        <v>10000</v>
      </c>
      <c r="H12" s="63">
        <f>H13</f>
        <v>10000</v>
      </c>
    </row>
    <row r="13" spans="1:13" s="44" customFormat="1" ht="21.75" customHeight="1" x14ac:dyDescent="0.25">
      <c r="A13" s="39"/>
      <c r="B13" s="40">
        <v>31</v>
      </c>
      <c r="C13" s="40" t="s">
        <v>28</v>
      </c>
      <c r="D13" s="41">
        <v>11275.56</v>
      </c>
      <c r="E13" s="42">
        <v>10030</v>
      </c>
      <c r="F13" s="42">
        <v>10000</v>
      </c>
      <c r="G13" s="42">
        <v>10000</v>
      </c>
      <c r="H13" s="42">
        <v>10000</v>
      </c>
    </row>
    <row r="14" spans="1:13" s="138" customFormat="1" ht="21.75" customHeight="1" x14ac:dyDescent="0.25">
      <c r="A14" s="135">
        <v>4</v>
      </c>
      <c r="B14" s="135"/>
      <c r="C14" s="137" t="s">
        <v>40</v>
      </c>
      <c r="D14" s="63">
        <f>D15</f>
        <v>372.68</v>
      </c>
      <c r="E14" s="63">
        <f>E15</f>
        <v>300</v>
      </c>
      <c r="F14" s="63">
        <f>F15</f>
        <v>300</v>
      </c>
      <c r="G14" s="63">
        <f>G15</f>
        <v>300</v>
      </c>
      <c r="H14" s="63">
        <f>H15</f>
        <v>300</v>
      </c>
    </row>
    <row r="15" spans="1:13" s="44" customFormat="1" ht="21.75" customHeight="1" x14ac:dyDescent="0.25">
      <c r="A15" s="39"/>
      <c r="B15" s="40">
        <v>43</v>
      </c>
      <c r="C15" s="40" t="s">
        <v>40</v>
      </c>
      <c r="D15" s="41">
        <v>372.68</v>
      </c>
      <c r="E15" s="42">
        <v>300</v>
      </c>
      <c r="F15" s="42">
        <v>300</v>
      </c>
      <c r="G15" s="42">
        <v>300</v>
      </c>
      <c r="H15" s="42">
        <v>300</v>
      </c>
    </row>
    <row r="16" spans="1:13" s="138" customFormat="1" ht="21.75" customHeight="1" x14ac:dyDescent="0.25">
      <c r="A16" s="135">
        <v>5</v>
      </c>
      <c r="B16" s="135"/>
      <c r="C16" s="137" t="s">
        <v>129</v>
      </c>
      <c r="D16" s="63">
        <f>SUM(D17:D19)</f>
        <v>1530863.26</v>
      </c>
      <c r="E16" s="63">
        <f>SUM(E17:E19)</f>
        <v>1515100</v>
      </c>
      <c r="F16" s="63">
        <f>SUM(F17:F19)</f>
        <v>1587600</v>
      </c>
      <c r="G16" s="63">
        <f>SUM(G17:G19)</f>
        <v>1591600</v>
      </c>
      <c r="H16" s="63">
        <f>SUM(H17:H19)</f>
        <v>1593600</v>
      </c>
      <c r="L16" s="139"/>
      <c r="M16" s="139"/>
    </row>
    <row r="17" spans="1:8" s="44" customFormat="1" ht="21.75" customHeight="1" x14ac:dyDescent="0.25">
      <c r="A17" s="39"/>
      <c r="B17" s="40">
        <v>50</v>
      </c>
      <c r="C17" s="40" t="s">
        <v>130</v>
      </c>
      <c r="D17" s="41">
        <v>1458147.26</v>
      </c>
      <c r="E17" s="42">
        <v>1504100</v>
      </c>
      <c r="F17" s="42">
        <v>1536600</v>
      </c>
      <c r="G17" s="42">
        <v>1540600</v>
      </c>
      <c r="H17" s="42">
        <v>1542600</v>
      </c>
    </row>
    <row r="18" spans="1:8" s="44" customFormat="1" ht="21.75" customHeight="1" x14ac:dyDescent="0.25">
      <c r="A18" s="39"/>
      <c r="B18" s="40">
        <v>52</v>
      </c>
      <c r="C18" s="40" t="s">
        <v>34</v>
      </c>
      <c r="D18" s="41">
        <v>26657.599999999999</v>
      </c>
      <c r="E18" s="42">
        <v>1000</v>
      </c>
      <c r="F18" s="42">
        <v>1000</v>
      </c>
      <c r="G18" s="42">
        <v>1000</v>
      </c>
      <c r="H18" s="42">
        <v>1000</v>
      </c>
    </row>
    <row r="19" spans="1:8" s="44" customFormat="1" ht="21.75" customHeight="1" x14ac:dyDescent="0.25">
      <c r="A19" s="39"/>
      <c r="B19" s="40">
        <v>56</v>
      </c>
      <c r="C19" s="40" t="s">
        <v>153</v>
      </c>
      <c r="D19" s="41">
        <v>46058.400000000001</v>
      </c>
      <c r="E19" s="41">
        <v>10000</v>
      </c>
      <c r="F19" s="41">
        <v>50000</v>
      </c>
      <c r="G19" s="41">
        <v>50000</v>
      </c>
      <c r="H19" s="41">
        <v>50000</v>
      </c>
    </row>
    <row r="20" spans="1:8" s="136" customFormat="1" ht="21.75" customHeight="1" x14ac:dyDescent="0.25">
      <c r="A20" s="135">
        <v>6</v>
      </c>
      <c r="B20" s="140"/>
      <c r="C20" s="50" t="s">
        <v>42</v>
      </c>
      <c r="D20" s="63">
        <f>D21</f>
        <v>15917</v>
      </c>
      <c r="E20" s="63">
        <f>E21</f>
        <v>8000</v>
      </c>
      <c r="F20" s="63">
        <f>F21</f>
        <v>11000</v>
      </c>
      <c r="G20" s="63">
        <f>G21</f>
        <v>11000</v>
      </c>
      <c r="H20" s="63">
        <f>H21</f>
        <v>11000</v>
      </c>
    </row>
    <row r="21" spans="1:8" s="44" customFormat="1" ht="21.75" customHeight="1" x14ac:dyDescent="0.25">
      <c r="A21" s="39"/>
      <c r="B21" s="40">
        <v>61</v>
      </c>
      <c r="C21" s="51" t="s">
        <v>42</v>
      </c>
      <c r="D21" s="41">
        <v>15917</v>
      </c>
      <c r="E21" s="42">
        <v>8000</v>
      </c>
      <c r="F21" s="42">
        <v>11000</v>
      </c>
      <c r="G21" s="42">
        <v>11000</v>
      </c>
      <c r="H21" s="42">
        <v>11000</v>
      </c>
    </row>
    <row r="22" spans="1:8" s="44" customFormat="1" ht="33" customHeight="1" x14ac:dyDescent="0.25">
      <c r="A22" s="79">
        <v>7</v>
      </c>
      <c r="B22" s="80"/>
      <c r="C22" s="81" t="s">
        <v>132</v>
      </c>
      <c r="D22" s="63">
        <f>D23</f>
        <v>0</v>
      </c>
      <c r="E22" s="63">
        <f t="shared" ref="E22:H22" si="0">E23</f>
        <v>0</v>
      </c>
      <c r="F22" s="63">
        <f t="shared" si="0"/>
        <v>0</v>
      </c>
      <c r="G22" s="63">
        <f t="shared" si="0"/>
        <v>0</v>
      </c>
      <c r="H22" s="63">
        <f t="shared" si="0"/>
        <v>0</v>
      </c>
    </row>
    <row r="23" spans="1:8" s="44" customFormat="1" ht="28.5" customHeight="1" x14ac:dyDescent="0.25">
      <c r="A23" s="52"/>
      <c r="B23" s="40">
        <v>71</v>
      </c>
      <c r="C23" s="51" t="s">
        <v>133</v>
      </c>
      <c r="D23" s="41">
        <v>0</v>
      </c>
      <c r="E23" s="42">
        <v>0</v>
      </c>
      <c r="F23" s="42">
        <v>0</v>
      </c>
      <c r="G23" s="42">
        <v>0</v>
      </c>
      <c r="H23" s="53">
        <v>0</v>
      </c>
    </row>
    <row r="24" spans="1:8" ht="21.75" customHeight="1" x14ac:dyDescent="0.25">
      <c r="A24" s="182" t="s">
        <v>84</v>
      </c>
      <c r="B24" s="183"/>
      <c r="C24" s="184"/>
      <c r="D24" s="74">
        <f>D10+D12+D14+D16+D20+D22</f>
        <v>1810281.18</v>
      </c>
      <c r="E24" s="74">
        <f>E10+E12+E14+E16+E20+E22</f>
        <v>1686516.88</v>
      </c>
      <c r="F24" s="74">
        <f>F10+F12+F14+F16+F20+F22</f>
        <v>1768700</v>
      </c>
      <c r="G24" s="74">
        <f>G10+G12+G14+G16+G20+G22</f>
        <v>1772700</v>
      </c>
      <c r="H24" s="74">
        <f>H10+H12+H14+H16+H20+H22</f>
        <v>1774700</v>
      </c>
    </row>
    <row r="25" spans="1:8" x14ac:dyDescent="0.25">
      <c r="A25" s="104"/>
      <c r="B25" s="104"/>
      <c r="C25" s="104"/>
      <c r="D25" s="105"/>
      <c r="E25" s="105"/>
      <c r="F25" s="105"/>
      <c r="G25" s="105"/>
      <c r="H25" s="105"/>
    </row>
    <row r="26" spans="1:8" x14ac:dyDescent="0.25">
      <c r="A26" s="86"/>
      <c r="B26" s="86"/>
      <c r="C26" s="86"/>
      <c r="D26" s="87"/>
      <c r="E26" s="87"/>
      <c r="F26" s="87"/>
      <c r="G26" s="88"/>
      <c r="H26" s="88"/>
    </row>
    <row r="27" spans="1:8" ht="24.75" customHeight="1" x14ac:dyDescent="0.25">
      <c r="A27" s="180" t="s">
        <v>127</v>
      </c>
      <c r="B27" s="181"/>
      <c r="C27" s="181"/>
      <c r="D27" s="181"/>
      <c r="E27" s="181"/>
      <c r="F27" s="181"/>
      <c r="G27" s="181"/>
      <c r="H27" s="181"/>
    </row>
    <row r="28" spans="1:8" ht="13.5" customHeight="1" x14ac:dyDescent="0.25">
      <c r="A28" s="123"/>
      <c r="B28" s="124"/>
      <c r="C28" s="124"/>
      <c r="D28" s="124"/>
      <c r="E28" s="124"/>
      <c r="F28" s="124"/>
      <c r="G28" s="124"/>
      <c r="H28" s="124"/>
    </row>
    <row r="29" spans="1:8" ht="24" customHeight="1" x14ac:dyDescent="0.25">
      <c r="A29" s="89" t="s">
        <v>7</v>
      </c>
      <c r="B29" s="89" t="s">
        <v>9</v>
      </c>
      <c r="C29" s="90" t="s">
        <v>24</v>
      </c>
      <c r="D29" s="89" t="s">
        <v>108</v>
      </c>
      <c r="E29" s="89" t="s">
        <v>123</v>
      </c>
      <c r="F29" s="89" t="s">
        <v>124</v>
      </c>
      <c r="G29" s="89" t="s">
        <v>103</v>
      </c>
      <c r="H29" s="89" t="s">
        <v>125</v>
      </c>
    </row>
    <row r="30" spans="1:8" ht="15.75" customHeight="1" x14ac:dyDescent="0.25">
      <c r="A30" s="96">
        <v>9</v>
      </c>
      <c r="B30" s="96"/>
      <c r="C30" s="97" t="s">
        <v>88</v>
      </c>
      <c r="D30" s="98">
        <f>SUM(D31)</f>
        <v>17682.97</v>
      </c>
      <c r="E30" s="98">
        <f t="shared" ref="E30:H30" si="1">SUM(E31)</f>
        <v>24800</v>
      </c>
      <c r="F30" s="98">
        <f t="shared" si="1"/>
        <v>24000</v>
      </c>
      <c r="G30" s="98">
        <f>SUM(G31)</f>
        <v>24000</v>
      </c>
      <c r="H30" s="98">
        <f t="shared" si="1"/>
        <v>24000</v>
      </c>
    </row>
    <row r="31" spans="1:8" ht="15.75" customHeight="1" x14ac:dyDescent="0.25">
      <c r="A31" s="91"/>
      <c r="B31" s="91"/>
      <c r="C31" s="92" t="s">
        <v>89</v>
      </c>
      <c r="D31" s="93">
        <f>SUM(D32:D39)</f>
        <v>17682.97</v>
      </c>
      <c r="E31" s="93">
        <f>SUM(E32:E39)</f>
        <v>24800</v>
      </c>
      <c r="F31" s="93">
        <f t="shared" ref="E31:H31" si="2">SUM(F32:F39)</f>
        <v>24000</v>
      </c>
      <c r="G31" s="93">
        <f>SUM(G32:G39)</f>
        <v>24000</v>
      </c>
      <c r="H31" s="93">
        <f>SUM(H32:H39)</f>
        <v>24000</v>
      </c>
    </row>
    <row r="32" spans="1:8" s="55" customFormat="1" ht="15.75" customHeight="1" x14ac:dyDescent="0.25">
      <c r="A32" s="113"/>
      <c r="B32" s="114">
        <v>911</v>
      </c>
      <c r="C32" s="101" t="s">
        <v>83</v>
      </c>
      <c r="D32" s="99">
        <v>744.47</v>
      </c>
      <c r="E32" s="99">
        <v>0</v>
      </c>
      <c r="F32" s="99">
        <v>0</v>
      </c>
      <c r="G32" s="115">
        <v>0</v>
      </c>
      <c r="H32" s="115">
        <v>0</v>
      </c>
    </row>
    <row r="33" spans="1:8" s="55" customFormat="1" ht="15.75" customHeight="1" x14ac:dyDescent="0.25">
      <c r="A33" s="113"/>
      <c r="B33" s="114">
        <v>950</v>
      </c>
      <c r="C33" s="101" t="s">
        <v>126</v>
      </c>
      <c r="D33" s="99">
        <v>3478.49</v>
      </c>
      <c r="E33" s="99">
        <v>0</v>
      </c>
      <c r="F33" s="99">
        <v>0</v>
      </c>
      <c r="G33" s="115">
        <v>0</v>
      </c>
      <c r="H33" s="115">
        <v>0</v>
      </c>
    </row>
    <row r="34" spans="1:8" s="55" customFormat="1" ht="15.75" customHeight="1" x14ac:dyDescent="0.25">
      <c r="A34" s="113"/>
      <c r="B34" s="114">
        <v>951</v>
      </c>
      <c r="C34" s="101" t="s">
        <v>154</v>
      </c>
      <c r="D34" s="99"/>
      <c r="E34" s="99">
        <v>4500</v>
      </c>
      <c r="F34" s="99">
        <v>10000</v>
      </c>
      <c r="G34" s="216">
        <v>10000</v>
      </c>
      <c r="H34" s="216">
        <v>10000</v>
      </c>
    </row>
    <row r="35" spans="1:8" s="44" customFormat="1" x14ac:dyDescent="0.25">
      <c r="A35" s="94"/>
      <c r="B35" s="114">
        <v>952</v>
      </c>
      <c r="C35" s="101" t="s">
        <v>92</v>
      </c>
      <c r="D35" s="99">
        <v>1460.01</v>
      </c>
      <c r="E35" s="99">
        <v>6000</v>
      </c>
      <c r="F35" s="99">
        <v>0</v>
      </c>
      <c r="G35" s="217">
        <v>0</v>
      </c>
      <c r="H35" s="217">
        <v>0</v>
      </c>
    </row>
    <row r="36" spans="1:8" s="44" customFormat="1" x14ac:dyDescent="0.25">
      <c r="A36" s="95"/>
      <c r="B36" s="95">
        <v>931</v>
      </c>
      <c r="C36" s="101" t="s">
        <v>47</v>
      </c>
      <c r="D36" s="99">
        <v>12000</v>
      </c>
      <c r="E36" s="100">
        <v>14000</v>
      </c>
      <c r="F36" s="100">
        <v>14000</v>
      </c>
      <c r="G36" s="100">
        <v>14000</v>
      </c>
      <c r="H36" s="100">
        <v>14000</v>
      </c>
    </row>
    <row r="37" spans="1:8" s="44" customFormat="1" x14ac:dyDescent="0.25">
      <c r="A37" s="95"/>
      <c r="B37" s="95">
        <v>943</v>
      </c>
      <c r="C37" s="101" t="s">
        <v>91</v>
      </c>
      <c r="D37" s="99">
        <v>0</v>
      </c>
      <c r="E37" s="100">
        <v>0</v>
      </c>
      <c r="F37" s="100">
        <v>0</v>
      </c>
      <c r="G37" s="217">
        <v>0</v>
      </c>
      <c r="H37" s="217">
        <v>0</v>
      </c>
    </row>
    <row r="38" spans="1:8" s="44" customFormat="1" x14ac:dyDescent="0.25">
      <c r="A38" s="95"/>
      <c r="B38" s="95">
        <v>961</v>
      </c>
      <c r="C38" s="101" t="s">
        <v>50</v>
      </c>
      <c r="D38" s="99">
        <v>0</v>
      </c>
      <c r="E38" s="100">
        <v>300</v>
      </c>
      <c r="F38" s="100">
        <v>0</v>
      </c>
      <c r="G38" s="217">
        <v>0</v>
      </c>
      <c r="H38" s="217">
        <v>0</v>
      </c>
    </row>
    <row r="39" spans="1:8" s="44" customFormat="1" x14ac:dyDescent="0.25">
      <c r="A39" s="95"/>
      <c r="B39" s="95">
        <v>971</v>
      </c>
      <c r="C39" s="101" t="s">
        <v>90</v>
      </c>
      <c r="D39" s="99">
        <v>0</v>
      </c>
      <c r="E39" s="100">
        <v>0</v>
      </c>
      <c r="F39" s="100">
        <v>0</v>
      </c>
      <c r="G39" s="217">
        <v>0</v>
      </c>
      <c r="H39" s="217">
        <v>0</v>
      </c>
    </row>
    <row r="40" spans="1:8" s="44" customFormat="1" ht="27.75" customHeight="1" x14ac:dyDescent="0.25">
      <c r="A40"/>
      <c r="B40"/>
      <c r="C40"/>
      <c r="D40"/>
      <c r="E40"/>
      <c r="F40"/>
      <c r="G40"/>
      <c r="H40"/>
    </row>
    <row r="41" spans="1:8" s="44" customFormat="1" ht="15.75" x14ac:dyDescent="0.25">
      <c r="A41" s="151" t="s">
        <v>134</v>
      </c>
      <c r="B41" s="176"/>
      <c r="C41" s="176"/>
      <c r="D41" s="176"/>
      <c r="E41" s="176"/>
      <c r="F41" s="176"/>
      <c r="G41" s="176"/>
      <c r="H41" s="176"/>
    </row>
    <row r="42" spans="1:8" s="44" customFormat="1" ht="15.75" x14ac:dyDescent="0.25">
      <c r="A42" s="121"/>
      <c r="B42" s="122"/>
      <c r="C42" s="122"/>
      <c r="D42" s="122"/>
      <c r="E42" s="122"/>
      <c r="F42" s="122"/>
      <c r="G42" s="122"/>
      <c r="H42" s="122"/>
    </row>
    <row r="43" spans="1:8" s="44" customFormat="1" ht="33.75" customHeight="1" x14ac:dyDescent="0.25">
      <c r="A43" s="16" t="s">
        <v>7</v>
      </c>
      <c r="B43" s="15" t="s">
        <v>9</v>
      </c>
      <c r="C43" s="15" t="s">
        <v>128</v>
      </c>
      <c r="D43" s="15" t="s">
        <v>108</v>
      </c>
      <c r="E43" s="16" t="s">
        <v>123</v>
      </c>
      <c r="F43" s="16" t="s">
        <v>124</v>
      </c>
      <c r="G43" s="16" t="s">
        <v>102</v>
      </c>
      <c r="H43" s="16" t="s">
        <v>137</v>
      </c>
    </row>
    <row r="44" spans="1:8" s="44" customFormat="1" ht="20.25" customHeight="1" x14ac:dyDescent="0.25">
      <c r="A44" s="50">
        <v>1</v>
      </c>
      <c r="B44" s="50"/>
      <c r="C44" s="50" t="s">
        <v>58</v>
      </c>
      <c r="D44" s="63">
        <f>SUM(D45:D45)</f>
        <v>247556.92</v>
      </c>
      <c r="E44" s="63">
        <f>SUM(E45:E45)</f>
        <v>153086.88</v>
      </c>
      <c r="F44" s="63">
        <f>SUM(F45:F45)</f>
        <v>159800</v>
      </c>
      <c r="G44" s="63">
        <f>SUM(G45:G45)</f>
        <v>159800</v>
      </c>
      <c r="H44" s="63">
        <f>SUM(H45:H45)</f>
        <v>159800</v>
      </c>
    </row>
    <row r="45" spans="1:8" s="44" customFormat="1" ht="20.25" customHeight="1" x14ac:dyDescent="0.25">
      <c r="A45" s="39"/>
      <c r="B45" s="40">
        <v>11</v>
      </c>
      <c r="C45" s="40" t="s">
        <v>58</v>
      </c>
      <c r="D45" s="41">
        <v>247556.92</v>
      </c>
      <c r="E45" s="42">
        <v>153086.88</v>
      </c>
      <c r="F45" s="42">
        <v>159800</v>
      </c>
      <c r="G45" s="42">
        <v>159800</v>
      </c>
      <c r="H45" s="42">
        <v>159800</v>
      </c>
    </row>
    <row r="46" spans="1:8" s="44" customFormat="1" ht="20.25" customHeight="1" x14ac:dyDescent="0.25">
      <c r="A46" s="135">
        <v>3</v>
      </c>
      <c r="B46" s="135"/>
      <c r="C46" s="135" t="s">
        <v>28</v>
      </c>
      <c r="D46" s="63">
        <f>D47</f>
        <v>18491.240000000002</v>
      </c>
      <c r="E46" s="63">
        <f>E47</f>
        <v>24030</v>
      </c>
      <c r="F46" s="63">
        <f>F47</f>
        <v>24000</v>
      </c>
      <c r="G46" s="63">
        <f>G47</f>
        <v>24000</v>
      </c>
      <c r="H46" s="63">
        <f>H47</f>
        <v>24000</v>
      </c>
    </row>
    <row r="47" spans="1:8" s="44" customFormat="1" ht="20.25" customHeight="1" x14ac:dyDescent="0.25">
      <c r="A47" s="39"/>
      <c r="B47" s="40">
        <v>31</v>
      </c>
      <c r="C47" s="40" t="s">
        <v>28</v>
      </c>
      <c r="D47" s="41">
        <v>18491.240000000002</v>
      </c>
      <c r="E47" s="42">
        <v>24030</v>
      </c>
      <c r="F47" s="42">
        <v>24000</v>
      </c>
      <c r="G47" s="42">
        <v>24000</v>
      </c>
      <c r="H47" s="42">
        <v>24000</v>
      </c>
    </row>
    <row r="48" spans="1:8" s="44" customFormat="1" ht="20.25" customHeight="1" x14ac:dyDescent="0.25">
      <c r="A48" s="135">
        <v>4</v>
      </c>
      <c r="B48" s="135"/>
      <c r="C48" s="137" t="s">
        <v>40</v>
      </c>
      <c r="D48" s="63">
        <f>D49</f>
        <v>372.68</v>
      </c>
      <c r="E48" s="63">
        <f>E49</f>
        <v>300</v>
      </c>
      <c r="F48" s="63">
        <f>F49</f>
        <v>300</v>
      </c>
      <c r="G48" s="63">
        <f>G49</f>
        <v>300</v>
      </c>
      <c r="H48" s="63">
        <f>H49</f>
        <v>300</v>
      </c>
    </row>
    <row r="49" spans="1:8" s="44" customFormat="1" ht="20.25" customHeight="1" x14ac:dyDescent="0.25">
      <c r="A49" s="39"/>
      <c r="B49" s="40">
        <v>43</v>
      </c>
      <c r="C49" s="40" t="s">
        <v>40</v>
      </c>
      <c r="D49" s="41">
        <v>372.68</v>
      </c>
      <c r="E49" s="42">
        <v>300</v>
      </c>
      <c r="F49" s="42">
        <v>300</v>
      </c>
      <c r="G49" s="42">
        <v>300</v>
      </c>
      <c r="H49" s="42">
        <v>300</v>
      </c>
    </row>
    <row r="50" spans="1:8" ht="20.25" customHeight="1" x14ac:dyDescent="0.25">
      <c r="A50" s="135">
        <v>5</v>
      </c>
      <c r="B50" s="135"/>
      <c r="C50" s="137" t="s">
        <v>129</v>
      </c>
      <c r="D50" s="63">
        <f>SUM(D51:D53)</f>
        <v>1527343.81</v>
      </c>
      <c r="E50" s="63">
        <f>SUM(E51:E53)</f>
        <v>1525600</v>
      </c>
      <c r="F50" s="63">
        <f t="shared" ref="F50:H50" si="3">SUM(F51:F53)</f>
        <v>1597600</v>
      </c>
      <c r="G50" s="63">
        <f t="shared" si="3"/>
        <v>1601600</v>
      </c>
      <c r="H50" s="63">
        <f t="shared" si="3"/>
        <v>1603600</v>
      </c>
    </row>
    <row r="51" spans="1:8" ht="20.25" customHeight="1" x14ac:dyDescent="0.25">
      <c r="A51" s="39"/>
      <c r="B51" s="40">
        <v>50</v>
      </c>
      <c r="C51" s="40" t="s">
        <v>130</v>
      </c>
      <c r="D51" s="41">
        <v>1457793.55</v>
      </c>
      <c r="E51" s="42">
        <v>1504100</v>
      </c>
      <c r="F51" s="42">
        <v>1536600</v>
      </c>
      <c r="G51" s="42">
        <v>1540600</v>
      </c>
      <c r="H51" s="42">
        <v>1542600</v>
      </c>
    </row>
    <row r="52" spans="1:8" ht="20.25" customHeight="1" x14ac:dyDescent="0.25">
      <c r="A52" s="39"/>
      <c r="B52" s="40">
        <v>52</v>
      </c>
      <c r="C52" s="40" t="s">
        <v>34</v>
      </c>
      <c r="D52" s="41">
        <v>27944.26</v>
      </c>
      <c r="E52" s="42">
        <v>7000</v>
      </c>
      <c r="F52" s="42">
        <v>1000</v>
      </c>
      <c r="G52" s="42">
        <v>1000</v>
      </c>
      <c r="H52" s="42">
        <v>1000</v>
      </c>
    </row>
    <row r="53" spans="1:8" ht="20.25" customHeight="1" x14ac:dyDescent="0.25">
      <c r="A53" s="39"/>
      <c r="B53" s="40">
        <v>56</v>
      </c>
      <c r="C53" s="40" t="s">
        <v>131</v>
      </c>
      <c r="D53" s="41">
        <v>41606</v>
      </c>
      <c r="E53" s="41">
        <v>14500</v>
      </c>
      <c r="F53" s="41">
        <v>60000</v>
      </c>
      <c r="G53" s="41">
        <v>60000</v>
      </c>
      <c r="H53" s="41">
        <v>60000</v>
      </c>
    </row>
    <row r="54" spans="1:8" ht="20.25" customHeight="1" x14ac:dyDescent="0.25">
      <c r="A54" s="135">
        <v>6</v>
      </c>
      <c r="B54" s="140"/>
      <c r="C54" s="50" t="s">
        <v>42</v>
      </c>
      <c r="D54" s="63">
        <f>D55</f>
        <v>15617</v>
      </c>
      <c r="E54" s="63">
        <f>E55</f>
        <v>8300</v>
      </c>
      <c r="F54" s="63">
        <f>F55</f>
        <v>11000</v>
      </c>
      <c r="G54" s="63">
        <f>G55</f>
        <v>11000</v>
      </c>
      <c r="H54" s="63">
        <f>H55</f>
        <v>11000</v>
      </c>
    </row>
    <row r="55" spans="1:8" ht="20.25" customHeight="1" x14ac:dyDescent="0.25">
      <c r="A55" s="39"/>
      <c r="B55" s="40">
        <v>61</v>
      </c>
      <c r="C55" s="51" t="s">
        <v>42</v>
      </c>
      <c r="D55" s="41">
        <v>15617</v>
      </c>
      <c r="E55" s="42">
        <v>8300</v>
      </c>
      <c r="F55" s="42">
        <v>11000</v>
      </c>
      <c r="G55" s="42">
        <v>11000</v>
      </c>
      <c r="H55" s="42">
        <v>11000</v>
      </c>
    </row>
    <row r="56" spans="1:8" ht="25.5" customHeight="1" x14ac:dyDescent="0.25">
      <c r="A56" s="79">
        <v>7</v>
      </c>
      <c r="B56" s="80"/>
      <c r="C56" s="81" t="s">
        <v>132</v>
      </c>
      <c r="D56" s="63">
        <f>D57</f>
        <v>0</v>
      </c>
      <c r="E56" s="63">
        <f t="shared" ref="E56" si="4">E57</f>
        <v>0</v>
      </c>
      <c r="F56" s="63">
        <f t="shared" ref="F56" si="5">F57</f>
        <v>0</v>
      </c>
      <c r="G56" s="63">
        <f t="shared" ref="G56" si="6">G57</f>
        <v>0</v>
      </c>
      <c r="H56" s="63">
        <f t="shared" ref="H56" si="7">H57</f>
        <v>0</v>
      </c>
    </row>
    <row r="57" spans="1:8" ht="24.75" customHeight="1" x14ac:dyDescent="0.25">
      <c r="A57" s="52"/>
      <c r="B57" s="40">
        <v>71</v>
      </c>
      <c r="C57" s="51" t="s">
        <v>133</v>
      </c>
      <c r="D57" s="41">
        <v>0</v>
      </c>
      <c r="E57" s="42">
        <v>0</v>
      </c>
      <c r="F57" s="42">
        <v>0</v>
      </c>
      <c r="G57" s="42">
        <v>0</v>
      </c>
      <c r="H57" s="53">
        <v>0</v>
      </c>
    </row>
    <row r="58" spans="1:8" ht="20.25" customHeight="1" x14ac:dyDescent="0.25">
      <c r="A58" s="182" t="s">
        <v>84</v>
      </c>
      <c r="B58" s="183"/>
      <c r="C58" s="184"/>
      <c r="D58" s="74">
        <f>D44+D46+D48+D50+D54+D56</f>
        <v>1809381.6500000001</v>
      </c>
      <c r="E58" s="74">
        <f>E44+E46+E48+E50+E54+E56</f>
        <v>1711316.88</v>
      </c>
      <c r="F58" s="74">
        <f t="shared" ref="F58:H58" si="8">F44+F46+F48+F50+F54+F56</f>
        <v>1792700</v>
      </c>
      <c r="G58" s="74">
        <f t="shared" si="8"/>
        <v>1796700</v>
      </c>
      <c r="H58" s="74">
        <f t="shared" si="8"/>
        <v>1798700</v>
      </c>
    </row>
    <row r="64" spans="1:8" s="56" customFormat="1" x14ac:dyDescent="0.25"/>
    <row r="83" s="56" customFormat="1" x14ac:dyDescent="0.25"/>
    <row r="98" ht="16.5" customHeight="1" x14ac:dyDescent="0.25"/>
    <row r="108" s="44" customFormat="1" x14ac:dyDescent="0.25"/>
    <row r="110" s="55" customFormat="1" x14ac:dyDescent="0.25"/>
    <row r="111" s="56" customFormat="1" x14ac:dyDescent="0.25"/>
  </sheetData>
  <mergeCells count="8">
    <mergeCell ref="A58:C58"/>
    <mergeCell ref="A7:H7"/>
    <mergeCell ref="A41:H41"/>
    <mergeCell ref="A1:H1"/>
    <mergeCell ref="A3:H3"/>
    <mergeCell ref="A5:H5"/>
    <mergeCell ref="A24:C24"/>
    <mergeCell ref="A27:H27"/>
  </mergeCells>
  <pageMargins left="0.25" right="0.25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C245-79FE-4931-965B-0D933B57A8ED}">
  <sheetPr>
    <pageSetUpPr fitToPage="1"/>
  </sheetPr>
  <dimension ref="A1:H37"/>
  <sheetViews>
    <sheetView workbookViewId="0">
      <selection activeCell="D21" sqref="D21"/>
    </sheetView>
  </sheetViews>
  <sheetFormatPr defaultRowHeight="15" x14ac:dyDescent="0.25"/>
  <cols>
    <col min="1" max="1" width="8.140625" customWidth="1"/>
    <col min="2" max="2" width="46.28515625" customWidth="1"/>
    <col min="3" max="3" width="35.42578125" customWidth="1"/>
    <col min="4" max="8" width="19.42578125" customWidth="1"/>
  </cols>
  <sheetData>
    <row r="1" spans="1:8" ht="42" customHeight="1" x14ac:dyDescent="0.25">
      <c r="A1" s="185" t="s">
        <v>135</v>
      </c>
      <c r="B1" s="151"/>
      <c r="C1" s="151"/>
      <c r="D1" s="151"/>
      <c r="E1" s="151"/>
      <c r="F1" s="151"/>
      <c r="G1" s="151"/>
      <c r="H1" s="151"/>
    </row>
    <row r="2" spans="1:8" ht="18" x14ac:dyDescent="0.25">
      <c r="A2" s="20"/>
      <c r="B2" s="20"/>
      <c r="C2" s="20"/>
      <c r="D2" s="20"/>
      <c r="E2" s="20"/>
      <c r="F2" s="20"/>
      <c r="G2" s="20"/>
      <c r="H2" s="20"/>
    </row>
    <row r="3" spans="1:8" ht="15.75" x14ac:dyDescent="0.25">
      <c r="A3" s="151" t="s">
        <v>22</v>
      </c>
      <c r="B3" s="151"/>
      <c r="C3" s="151"/>
      <c r="D3" s="151"/>
      <c r="E3" s="151"/>
      <c r="F3" s="151"/>
      <c r="G3" s="172"/>
      <c r="H3" s="172"/>
    </row>
    <row r="4" spans="1:8" ht="18" x14ac:dyDescent="0.25">
      <c r="A4" s="20"/>
      <c r="B4" s="20"/>
      <c r="C4" s="20"/>
      <c r="D4" s="20"/>
      <c r="E4" s="20"/>
      <c r="F4" s="20"/>
      <c r="G4" s="6"/>
      <c r="H4" s="6"/>
    </row>
    <row r="5" spans="1:8" ht="15.75" x14ac:dyDescent="0.25">
      <c r="A5" s="151" t="s">
        <v>136</v>
      </c>
      <c r="B5" s="152"/>
      <c r="C5" s="152"/>
      <c r="D5" s="152"/>
      <c r="E5" s="152"/>
      <c r="F5" s="152"/>
      <c r="G5" s="152"/>
      <c r="H5" s="152"/>
    </row>
    <row r="6" spans="1:8" ht="18" x14ac:dyDescent="0.25">
      <c r="A6" s="20"/>
      <c r="B6" s="20"/>
      <c r="C6" s="20"/>
      <c r="D6" s="20"/>
      <c r="E6" s="20"/>
      <c r="F6" s="20"/>
      <c r="G6" s="6"/>
      <c r="H6" s="6"/>
    </row>
    <row r="7" spans="1:8" ht="25.5" x14ac:dyDescent="0.25">
      <c r="A7" s="16" t="s">
        <v>7</v>
      </c>
      <c r="B7" s="15" t="s">
        <v>37</v>
      </c>
      <c r="C7" s="15" t="s">
        <v>108</v>
      </c>
      <c r="D7" s="16" t="s">
        <v>123</v>
      </c>
      <c r="E7" s="16" t="s">
        <v>124</v>
      </c>
      <c r="F7" s="16" t="s">
        <v>102</v>
      </c>
      <c r="G7" s="16" t="s">
        <v>137</v>
      </c>
    </row>
    <row r="8" spans="1:8" ht="24" customHeight="1" x14ac:dyDescent="0.25">
      <c r="A8" s="50">
        <v>8</v>
      </c>
      <c r="B8" s="50" t="s">
        <v>19</v>
      </c>
      <c r="C8" s="43">
        <f>C9</f>
        <v>0</v>
      </c>
      <c r="D8" s="43">
        <f t="shared" ref="D8:G8" si="0">D9</f>
        <v>0</v>
      </c>
      <c r="E8" s="43">
        <f t="shared" si="0"/>
        <v>0</v>
      </c>
      <c r="F8" s="43">
        <f t="shared" si="0"/>
        <v>0</v>
      </c>
      <c r="G8" s="43">
        <f t="shared" si="0"/>
        <v>0</v>
      </c>
    </row>
    <row r="9" spans="1:8" s="44" customFormat="1" ht="24" customHeight="1" x14ac:dyDescent="0.25">
      <c r="A9" s="103">
        <v>84</v>
      </c>
      <c r="B9" s="52" t="s">
        <v>26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8" ht="24" customHeight="1" x14ac:dyDescent="0.25">
      <c r="A10" s="103"/>
      <c r="B10" s="52"/>
      <c r="C10" s="41"/>
      <c r="D10" s="41"/>
      <c r="E10" s="41"/>
      <c r="F10" s="41"/>
      <c r="G10" s="41"/>
    </row>
    <row r="11" spans="1:8" ht="24" customHeight="1" x14ac:dyDescent="0.25">
      <c r="A11" s="79">
        <v>5</v>
      </c>
      <c r="B11" s="81" t="s">
        <v>20</v>
      </c>
      <c r="C11" s="43">
        <f>C12</f>
        <v>0</v>
      </c>
      <c r="D11" s="43">
        <f t="shared" ref="D11:G11" si="1">D12</f>
        <v>0</v>
      </c>
      <c r="E11" s="43">
        <f t="shared" si="1"/>
        <v>0</v>
      </c>
      <c r="F11" s="43">
        <f t="shared" si="1"/>
        <v>0</v>
      </c>
      <c r="G11" s="43">
        <f t="shared" si="1"/>
        <v>0</v>
      </c>
    </row>
    <row r="12" spans="1:8" s="44" customFormat="1" ht="24" customHeight="1" x14ac:dyDescent="0.25">
      <c r="A12" s="52">
        <v>54</v>
      </c>
      <c r="B12" s="107" t="s">
        <v>27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8" ht="27" customHeight="1" x14ac:dyDescent="0.25">
      <c r="A13" s="57"/>
      <c r="B13" s="57"/>
      <c r="C13" s="57"/>
      <c r="D13" s="57"/>
      <c r="E13" s="57"/>
      <c r="F13" s="57"/>
      <c r="G13" s="57"/>
    </row>
    <row r="18" spans="1:7" ht="15.75" x14ac:dyDescent="0.25">
      <c r="A18" s="151" t="s">
        <v>138</v>
      </c>
      <c r="B18" s="176"/>
      <c r="C18" s="176"/>
      <c r="D18" s="176"/>
      <c r="E18" s="176"/>
      <c r="F18" s="176"/>
      <c r="G18" s="176"/>
    </row>
    <row r="19" spans="1:7" ht="15.75" x14ac:dyDescent="0.25">
      <c r="A19" s="121"/>
      <c r="B19" s="122"/>
      <c r="C19" s="122"/>
      <c r="D19" s="122"/>
      <c r="E19" s="122"/>
      <c r="F19" s="122"/>
      <c r="G19" s="122"/>
    </row>
    <row r="20" spans="1:7" ht="25.5" x14ac:dyDescent="0.25">
      <c r="A20" s="16" t="s">
        <v>7</v>
      </c>
      <c r="B20" s="15" t="s">
        <v>128</v>
      </c>
      <c r="C20" s="15" t="s">
        <v>108</v>
      </c>
      <c r="D20" s="16" t="s">
        <v>123</v>
      </c>
      <c r="E20" s="16" t="s">
        <v>124</v>
      </c>
      <c r="F20" s="16" t="s">
        <v>102</v>
      </c>
      <c r="G20" s="16" t="s">
        <v>137</v>
      </c>
    </row>
    <row r="21" spans="1:7" ht="21.75" customHeight="1" x14ac:dyDescent="0.25">
      <c r="A21" s="50">
        <v>1</v>
      </c>
      <c r="B21" s="50" t="s">
        <v>58</v>
      </c>
      <c r="C21" s="63">
        <f>SUM(C22:C22)</f>
        <v>0</v>
      </c>
      <c r="D21" s="63">
        <f>SUM(D22:D22)</f>
        <v>0</v>
      </c>
      <c r="E21" s="63">
        <f>SUM(E22:E22)</f>
        <v>0</v>
      </c>
      <c r="F21" s="63">
        <f>SUM(F22:F22)</f>
        <v>0</v>
      </c>
      <c r="G21" s="63">
        <f>SUM(G22:G22)</f>
        <v>0</v>
      </c>
    </row>
    <row r="22" spans="1:7" ht="21.75" customHeight="1" x14ac:dyDescent="0.25">
      <c r="A22" s="39">
        <v>11</v>
      </c>
      <c r="B22" s="40" t="s">
        <v>58</v>
      </c>
      <c r="C22" s="41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ht="21.75" customHeight="1" x14ac:dyDescent="0.25">
      <c r="A23" s="135">
        <v>3</v>
      </c>
      <c r="B23" s="135" t="s">
        <v>28</v>
      </c>
      <c r="C23" s="63">
        <f>C24</f>
        <v>0</v>
      </c>
      <c r="D23" s="63">
        <f>D24</f>
        <v>0</v>
      </c>
      <c r="E23" s="63">
        <f>E24</f>
        <v>0</v>
      </c>
      <c r="F23" s="63">
        <f>F24</f>
        <v>0</v>
      </c>
      <c r="G23" s="63">
        <f>G24</f>
        <v>0</v>
      </c>
    </row>
    <row r="24" spans="1:7" ht="21.75" customHeight="1" x14ac:dyDescent="0.25">
      <c r="A24" s="39">
        <v>31</v>
      </c>
      <c r="B24" s="40" t="s">
        <v>28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ht="21.75" customHeight="1" x14ac:dyDescent="0.25">
      <c r="A25" s="135">
        <v>4</v>
      </c>
      <c r="B25" s="137" t="s">
        <v>40</v>
      </c>
      <c r="C25" s="63">
        <f>C26</f>
        <v>0</v>
      </c>
      <c r="D25" s="63">
        <f>D26</f>
        <v>0</v>
      </c>
      <c r="E25" s="63">
        <f>E26</f>
        <v>0</v>
      </c>
      <c r="F25" s="63">
        <f>F26</f>
        <v>0</v>
      </c>
      <c r="G25" s="63">
        <f>G26</f>
        <v>0</v>
      </c>
    </row>
    <row r="26" spans="1:7" ht="21.75" customHeight="1" x14ac:dyDescent="0.25">
      <c r="A26" s="39">
        <v>43</v>
      </c>
      <c r="B26" s="40" t="s">
        <v>40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ht="21.75" customHeight="1" x14ac:dyDescent="0.25">
      <c r="A27" s="135">
        <v>5</v>
      </c>
      <c r="B27" s="137" t="s">
        <v>129</v>
      </c>
      <c r="C27" s="63">
        <f>SUM(C28:C30)</f>
        <v>0</v>
      </c>
      <c r="D27" s="63">
        <f>SUM(D28:D29)</f>
        <v>0</v>
      </c>
      <c r="E27" s="63">
        <f>SUM(E28:E29)</f>
        <v>0</v>
      </c>
      <c r="F27" s="63">
        <f>SUM(F28:F29)</f>
        <v>0</v>
      </c>
      <c r="G27" s="63">
        <f>SUM(G28:G29)</f>
        <v>0</v>
      </c>
    </row>
    <row r="28" spans="1:7" ht="21.75" customHeight="1" x14ac:dyDescent="0.25">
      <c r="A28" s="39">
        <v>50</v>
      </c>
      <c r="B28" s="40" t="s">
        <v>130</v>
      </c>
      <c r="C28" s="41">
        <v>0</v>
      </c>
      <c r="D28" s="42">
        <v>0</v>
      </c>
      <c r="E28" s="42">
        <v>0</v>
      </c>
      <c r="F28" s="42">
        <v>0</v>
      </c>
      <c r="G28" s="42">
        <v>0</v>
      </c>
    </row>
    <row r="29" spans="1:7" ht="21.75" customHeight="1" x14ac:dyDescent="0.25">
      <c r="A29" s="39">
        <v>52</v>
      </c>
      <c r="B29" s="40" t="s">
        <v>34</v>
      </c>
      <c r="C29" s="41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ht="21.75" customHeight="1" x14ac:dyDescent="0.25">
      <c r="A30" s="39">
        <v>56</v>
      </c>
      <c r="B30" s="40" t="s">
        <v>131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ht="21.75" customHeight="1" x14ac:dyDescent="0.25">
      <c r="A31" s="135">
        <v>6</v>
      </c>
      <c r="B31" s="50" t="s">
        <v>42</v>
      </c>
      <c r="C31" s="63">
        <f>C32</f>
        <v>0</v>
      </c>
      <c r="D31" s="63">
        <f>D32</f>
        <v>0</v>
      </c>
      <c r="E31" s="63">
        <f>E32</f>
        <v>0</v>
      </c>
      <c r="F31" s="63">
        <f>F32</f>
        <v>0</v>
      </c>
      <c r="G31" s="63">
        <f>G32</f>
        <v>0</v>
      </c>
    </row>
    <row r="32" spans="1:7" ht="21.75" customHeight="1" x14ac:dyDescent="0.25">
      <c r="A32" s="39">
        <v>61</v>
      </c>
      <c r="B32" s="51" t="s">
        <v>42</v>
      </c>
      <c r="C32" s="41">
        <v>0</v>
      </c>
      <c r="D32" s="42">
        <v>0</v>
      </c>
      <c r="E32" s="42">
        <v>0</v>
      </c>
      <c r="F32" s="42">
        <v>0</v>
      </c>
      <c r="G32" s="42">
        <v>0</v>
      </c>
    </row>
    <row r="33" spans="1:7" ht="28.5" customHeight="1" x14ac:dyDescent="0.25">
      <c r="A33" s="79">
        <v>7</v>
      </c>
      <c r="B33" s="81" t="s">
        <v>132</v>
      </c>
      <c r="C33" s="63">
        <f>C34</f>
        <v>0</v>
      </c>
      <c r="D33" s="63">
        <f t="shared" ref="D33:G33" si="2">D34</f>
        <v>0</v>
      </c>
      <c r="E33" s="63">
        <f t="shared" si="2"/>
        <v>0</v>
      </c>
      <c r="F33" s="63">
        <f t="shared" si="2"/>
        <v>0</v>
      </c>
      <c r="G33" s="63">
        <f t="shared" si="2"/>
        <v>0</v>
      </c>
    </row>
    <row r="34" spans="1:7" ht="28.5" customHeight="1" x14ac:dyDescent="0.25">
      <c r="A34" s="52">
        <v>71</v>
      </c>
      <c r="B34" s="51" t="s">
        <v>133</v>
      </c>
      <c r="C34" s="41">
        <v>0</v>
      </c>
      <c r="D34" s="42">
        <v>0</v>
      </c>
      <c r="E34" s="42">
        <v>0</v>
      </c>
      <c r="F34" s="42">
        <v>0</v>
      </c>
      <c r="G34" s="53">
        <v>0</v>
      </c>
    </row>
    <row r="35" spans="1:7" s="136" customFormat="1" ht="28.5" customHeight="1" x14ac:dyDescent="0.25">
      <c r="A35" s="142">
        <v>8</v>
      </c>
      <c r="B35" s="137" t="s">
        <v>139</v>
      </c>
      <c r="C35" s="63">
        <f>C36</f>
        <v>0</v>
      </c>
      <c r="D35" s="63">
        <f t="shared" ref="D35:G35" si="3">D36</f>
        <v>0</v>
      </c>
      <c r="E35" s="63">
        <f t="shared" si="3"/>
        <v>0</v>
      </c>
      <c r="F35" s="63">
        <f t="shared" si="3"/>
        <v>0</v>
      </c>
      <c r="G35" s="63">
        <f t="shared" si="3"/>
        <v>0</v>
      </c>
    </row>
    <row r="36" spans="1:7" ht="28.5" customHeight="1" x14ac:dyDescent="0.25">
      <c r="A36" s="141">
        <v>81</v>
      </c>
      <c r="B36" s="51" t="s">
        <v>140</v>
      </c>
      <c r="C36" s="41">
        <v>0</v>
      </c>
      <c r="D36" s="42">
        <v>0</v>
      </c>
      <c r="E36" s="42">
        <v>0</v>
      </c>
      <c r="F36" s="42">
        <v>0</v>
      </c>
      <c r="G36" s="53">
        <v>0</v>
      </c>
    </row>
    <row r="37" spans="1:7" ht="21.75" customHeight="1" x14ac:dyDescent="0.25">
      <c r="A37" s="182" t="s">
        <v>84</v>
      </c>
      <c r="B37" s="184"/>
      <c r="C37" s="74">
        <f>C21+C23+C25+C27+C31+C33+C35</f>
        <v>0</v>
      </c>
      <c r="D37" s="74">
        <f t="shared" ref="D37:G37" si="4">D21+D23+D25+D27+D31+D33+D35</f>
        <v>0</v>
      </c>
      <c r="E37" s="74">
        <f t="shared" si="4"/>
        <v>0</v>
      </c>
      <c r="F37" s="74">
        <f t="shared" si="4"/>
        <v>0</v>
      </c>
      <c r="G37" s="74">
        <f t="shared" si="4"/>
        <v>0</v>
      </c>
    </row>
  </sheetData>
  <mergeCells count="5">
    <mergeCell ref="A1:H1"/>
    <mergeCell ref="A3:H3"/>
    <mergeCell ref="A5:H5"/>
    <mergeCell ref="A18:G18"/>
    <mergeCell ref="A37:B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workbookViewId="0">
      <selection activeCell="F14" sqref="F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51" t="s">
        <v>141</v>
      </c>
      <c r="B1" s="151"/>
      <c r="C1" s="151"/>
      <c r="D1" s="151"/>
      <c r="E1" s="151"/>
      <c r="F1" s="151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151" t="s">
        <v>22</v>
      </c>
      <c r="B3" s="151"/>
      <c r="C3" s="151"/>
      <c r="D3" s="151"/>
      <c r="E3" s="172"/>
      <c r="F3" s="172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151" t="s">
        <v>6</v>
      </c>
      <c r="B5" s="152"/>
      <c r="C5" s="152"/>
      <c r="D5" s="152"/>
      <c r="E5" s="152"/>
      <c r="F5" s="152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151" t="s">
        <v>16</v>
      </c>
      <c r="B7" s="176"/>
      <c r="C7" s="176"/>
      <c r="D7" s="176"/>
      <c r="E7" s="176"/>
      <c r="F7" s="176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16" t="s">
        <v>17</v>
      </c>
      <c r="B9" s="15" t="s">
        <v>108</v>
      </c>
      <c r="C9" s="16" t="s">
        <v>123</v>
      </c>
      <c r="D9" s="16" t="s">
        <v>124</v>
      </c>
      <c r="E9" s="16" t="s">
        <v>102</v>
      </c>
      <c r="F9" s="16" t="s">
        <v>137</v>
      </c>
    </row>
    <row r="10" spans="1:6" ht="19.5" customHeight="1" x14ac:dyDescent="0.25">
      <c r="A10" s="49" t="s">
        <v>18</v>
      </c>
      <c r="B10" s="54">
        <f>B11</f>
        <v>1809381.65</v>
      </c>
      <c r="C10" s="54">
        <f t="shared" ref="C10:F10" si="0">C11</f>
        <v>1711316.88</v>
      </c>
      <c r="D10" s="54">
        <f t="shared" si="0"/>
        <v>1792700</v>
      </c>
      <c r="E10" s="54">
        <f t="shared" si="0"/>
        <v>1796700</v>
      </c>
      <c r="F10" s="54">
        <f t="shared" si="0"/>
        <v>1798700</v>
      </c>
    </row>
    <row r="11" spans="1:6" ht="19.5" customHeight="1" x14ac:dyDescent="0.25">
      <c r="A11" s="50" t="s">
        <v>51</v>
      </c>
      <c r="B11" s="43">
        <f>B12</f>
        <v>1809381.65</v>
      </c>
      <c r="C11" s="43">
        <f t="shared" ref="C11:F12" si="1">C12</f>
        <v>1711316.88</v>
      </c>
      <c r="D11" s="43">
        <f t="shared" si="1"/>
        <v>1792700</v>
      </c>
      <c r="E11" s="43">
        <f t="shared" si="1"/>
        <v>1796700</v>
      </c>
      <c r="F11" s="43">
        <f t="shared" si="1"/>
        <v>1798700</v>
      </c>
    </row>
    <row r="12" spans="1:6" ht="19.5" customHeight="1" x14ac:dyDescent="0.25">
      <c r="A12" s="11" t="s">
        <v>86</v>
      </c>
      <c r="B12" s="36">
        <f>B13</f>
        <v>1809381.65</v>
      </c>
      <c r="C12" s="36">
        <f t="shared" si="1"/>
        <v>1711316.88</v>
      </c>
      <c r="D12" s="36">
        <f t="shared" si="1"/>
        <v>1792700</v>
      </c>
      <c r="E12" s="36">
        <f t="shared" si="1"/>
        <v>1796700</v>
      </c>
      <c r="F12" s="36">
        <f t="shared" si="1"/>
        <v>1798700</v>
      </c>
    </row>
    <row r="13" spans="1:6" ht="19.5" customHeight="1" x14ac:dyDescent="0.25">
      <c r="A13" s="10" t="s">
        <v>52</v>
      </c>
      <c r="B13" s="36">
        <v>1809381.65</v>
      </c>
      <c r="C13" s="37">
        <v>1711316.88</v>
      </c>
      <c r="D13" s="37">
        <v>1792700</v>
      </c>
      <c r="E13" s="37">
        <v>1796700</v>
      </c>
      <c r="F13" s="37">
        <v>1798700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6"/>
  <sheetViews>
    <sheetView tabSelected="1" workbookViewId="0">
      <selection activeCell="I116" sqref="I1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28515625" customWidth="1"/>
    <col min="4" max="4" width="30" customWidth="1"/>
    <col min="5" max="9" width="25.28515625" customWidth="1"/>
    <col min="11" max="11" width="24.42578125" customWidth="1"/>
  </cols>
  <sheetData>
    <row r="1" spans="1:11" ht="42" customHeight="1" x14ac:dyDescent="0.25">
      <c r="A1" s="151" t="s">
        <v>107</v>
      </c>
      <c r="B1" s="151"/>
      <c r="C1" s="151"/>
      <c r="D1" s="151"/>
      <c r="E1" s="151"/>
      <c r="F1" s="151"/>
      <c r="G1" s="151"/>
      <c r="H1" s="151"/>
      <c r="I1" s="151"/>
    </row>
    <row r="2" spans="1:11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11" ht="18" customHeight="1" x14ac:dyDescent="0.25">
      <c r="A3" s="151" t="s">
        <v>21</v>
      </c>
      <c r="B3" s="152"/>
      <c r="C3" s="152"/>
      <c r="D3" s="152"/>
      <c r="E3" s="152"/>
      <c r="F3" s="152"/>
      <c r="G3" s="152"/>
      <c r="H3" s="152"/>
      <c r="I3" s="152"/>
    </row>
    <row r="4" spans="1:11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1" ht="25.5" x14ac:dyDescent="0.25">
      <c r="A5" s="210" t="s">
        <v>23</v>
      </c>
      <c r="B5" s="211"/>
      <c r="C5" s="212"/>
      <c r="D5" s="15" t="s">
        <v>24</v>
      </c>
      <c r="E5" s="15" t="s">
        <v>108</v>
      </c>
      <c r="F5" s="16" t="s">
        <v>123</v>
      </c>
      <c r="G5" s="16" t="s">
        <v>124</v>
      </c>
      <c r="H5" s="16" t="s">
        <v>102</v>
      </c>
      <c r="I5" s="16" t="s">
        <v>137</v>
      </c>
    </row>
    <row r="6" spans="1:11" ht="30" customHeight="1" x14ac:dyDescent="0.25">
      <c r="A6" s="207" t="s">
        <v>54</v>
      </c>
      <c r="B6" s="208"/>
      <c r="C6" s="209"/>
      <c r="D6" s="59" t="s">
        <v>53</v>
      </c>
      <c r="E6" s="48">
        <f>E7+E15+E90+E104+E11</f>
        <v>1809381.6500000001</v>
      </c>
      <c r="F6" s="48">
        <f>F7+F15+F90+F104+F11</f>
        <v>1711316.88</v>
      </c>
      <c r="G6" s="48">
        <f>G7+G15+G90+G104+G11</f>
        <v>1792700</v>
      </c>
      <c r="H6" s="48">
        <f>H7+H15+H90+H104+H11</f>
        <v>1796700</v>
      </c>
      <c r="I6" s="48">
        <f>I7+I15+I90+I104+I11</f>
        <v>1798700</v>
      </c>
    </row>
    <row r="7" spans="1:11" ht="18" customHeight="1" x14ac:dyDescent="0.25">
      <c r="A7" s="204" t="s">
        <v>56</v>
      </c>
      <c r="B7" s="205"/>
      <c r="C7" s="206"/>
      <c r="D7" s="60" t="s">
        <v>55</v>
      </c>
      <c r="E7" s="63">
        <f>E8</f>
        <v>29788.46</v>
      </c>
      <c r="F7" s="63">
        <f>F8</f>
        <v>3200</v>
      </c>
      <c r="G7" s="63">
        <f>G8</f>
        <v>3200</v>
      </c>
      <c r="H7" s="63">
        <f t="shared" ref="H7:I7" si="0">H8</f>
        <v>3200</v>
      </c>
      <c r="I7" s="63">
        <f t="shared" si="0"/>
        <v>3200</v>
      </c>
    </row>
    <row r="8" spans="1:11" x14ac:dyDescent="0.25">
      <c r="A8" s="195" t="s">
        <v>57</v>
      </c>
      <c r="B8" s="196"/>
      <c r="C8" s="197"/>
      <c r="D8" s="61" t="s">
        <v>58</v>
      </c>
      <c r="E8" s="62">
        <f>E9</f>
        <v>29788.46</v>
      </c>
      <c r="F8" s="62">
        <f>F9</f>
        <v>3200</v>
      </c>
      <c r="G8" s="62">
        <f t="shared" ref="G8:H8" si="1">G9</f>
        <v>3200</v>
      </c>
      <c r="H8" s="62">
        <f t="shared" si="1"/>
        <v>3200</v>
      </c>
      <c r="I8" s="62">
        <f>I9</f>
        <v>3200</v>
      </c>
    </row>
    <row r="9" spans="1:11" x14ac:dyDescent="0.25">
      <c r="A9" s="186">
        <v>3</v>
      </c>
      <c r="B9" s="187"/>
      <c r="C9" s="188"/>
      <c r="D9" s="72" t="s">
        <v>13</v>
      </c>
      <c r="E9" s="71">
        <f>E10</f>
        <v>29788.46</v>
      </c>
      <c r="F9" s="71">
        <f>F10</f>
        <v>3200</v>
      </c>
      <c r="G9" s="71">
        <f>G10</f>
        <v>3200</v>
      </c>
      <c r="H9" s="71">
        <f>H10</f>
        <v>3200</v>
      </c>
      <c r="I9" s="71">
        <f t="shared" ref="I9" si="2">I10</f>
        <v>3200</v>
      </c>
    </row>
    <row r="10" spans="1:11" x14ac:dyDescent="0.25">
      <c r="A10" s="189">
        <v>32</v>
      </c>
      <c r="B10" s="190"/>
      <c r="C10" s="191"/>
      <c r="D10" s="21" t="s">
        <v>25</v>
      </c>
      <c r="E10" s="36">
        <v>29788.46</v>
      </c>
      <c r="F10" s="37">
        <v>3200</v>
      </c>
      <c r="G10" s="37">
        <v>3200</v>
      </c>
      <c r="H10" s="37">
        <v>3200</v>
      </c>
      <c r="I10" s="38">
        <v>3200</v>
      </c>
    </row>
    <row r="11" spans="1:11" ht="18.75" customHeight="1" x14ac:dyDescent="0.25">
      <c r="A11" s="204" t="s">
        <v>93</v>
      </c>
      <c r="B11" s="205"/>
      <c r="C11" s="206"/>
      <c r="D11" s="83" t="s">
        <v>94</v>
      </c>
      <c r="E11" s="63">
        <f>E12</f>
        <v>1970.1</v>
      </c>
      <c r="F11" s="63">
        <f t="shared" ref="F11:I13" si="3">F12</f>
        <v>0</v>
      </c>
      <c r="G11" s="63">
        <f t="shared" si="3"/>
        <v>0</v>
      </c>
      <c r="H11" s="63">
        <f t="shared" si="3"/>
        <v>0</v>
      </c>
      <c r="I11" s="63">
        <f t="shared" si="3"/>
        <v>0</v>
      </c>
    </row>
    <row r="12" spans="1:11" x14ac:dyDescent="0.25">
      <c r="A12" s="195" t="s">
        <v>57</v>
      </c>
      <c r="B12" s="196"/>
      <c r="C12" s="197"/>
      <c r="D12" s="82" t="s">
        <v>58</v>
      </c>
      <c r="E12" s="62">
        <f>E13</f>
        <v>1970.1</v>
      </c>
      <c r="F12" s="62">
        <f t="shared" si="3"/>
        <v>0</v>
      </c>
      <c r="G12" s="62">
        <f t="shared" si="3"/>
        <v>0</v>
      </c>
      <c r="H12" s="62">
        <f t="shared" si="3"/>
        <v>0</v>
      </c>
      <c r="I12" s="62">
        <f t="shared" si="3"/>
        <v>0</v>
      </c>
    </row>
    <row r="13" spans="1:11" x14ac:dyDescent="0.25">
      <c r="A13" s="186">
        <v>3</v>
      </c>
      <c r="B13" s="187"/>
      <c r="C13" s="188"/>
      <c r="D13" s="72" t="s">
        <v>13</v>
      </c>
      <c r="E13" s="71">
        <f>E14</f>
        <v>1970.1</v>
      </c>
      <c r="F13" s="71">
        <f t="shared" si="3"/>
        <v>0</v>
      </c>
      <c r="G13" s="71">
        <f t="shared" si="3"/>
        <v>0</v>
      </c>
      <c r="H13" s="71">
        <f t="shared" si="3"/>
        <v>0</v>
      </c>
      <c r="I13" s="71">
        <f>I14</f>
        <v>0</v>
      </c>
    </row>
    <row r="14" spans="1:11" x14ac:dyDescent="0.25">
      <c r="A14" s="189">
        <v>32</v>
      </c>
      <c r="B14" s="190"/>
      <c r="C14" s="191"/>
      <c r="D14" s="30" t="s">
        <v>25</v>
      </c>
      <c r="E14" s="36">
        <v>1970.1</v>
      </c>
      <c r="F14" s="36">
        <v>0</v>
      </c>
      <c r="G14" s="36">
        <v>0</v>
      </c>
      <c r="H14" s="36">
        <v>0</v>
      </c>
      <c r="I14" s="65">
        <v>0</v>
      </c>
    </row>
    <row r="15" spans="1:11" x14ac:dyDescent="0.25">
      <c r="A15" s="204" t="s">
        <v>59</v>
      </c>
      <c r="B15" s="205"/>
      <c r="C15" s="206"/>
      <c r="D15" s="60" t="s">
        <v>60</v>
      </c>
      <c r="E15" s="63">
        <f>E16+E22+E37+E43+E55+E73+E84+E30+E40+E20+E50+E62+E79+E87+E67</f>
        <v>1703696.3800000001</v>
      </c>
      <c r="F15" s="63">
        <f>F16+F22+F37+F43+F55+F73+F84+F30+F40+F20+F50+F62+F79+F87+F67+F70</f>
        <v>1674116.88</v>
      </c>
      <c r="G15" s="63">
        <f t="shared" ref="G15:I15" si="4">G16+G22+G37+G43+G55+G73+G84+G30+G40+G20+G50+G62+G79+G87+G67+G70</f>
        <v>1739200</v>
      </c>
      <c r="H15" s="63">
        <f t="shared" si="4"/>
        <v>1743200</v>
      </c>
      <c r="I15" s="63">
        <f t="shared" si="4"/>
        <v>1745200</v>
      </c>
      <c r="K15" s="75"/>
    </row>
    <row r="16" spans="1:11" x14ac:dyDescent="0.25">
      <c r="A16" s="195" t="s">
        <v>57</v>
      </c>
      <c r="B16" s="196"/>
      <c r="C16" s="197"/>
      <c r="D16" s="61" t="s">
        <v>58</v>
      </c>
      <c r="E16" s="62">
        <f>E17</f>
        <v>141871.65</v>
      </c>
      <c r="F16" s="62">
        <f t="shared" ref="F16:I16" si="5">F17</f>
        <v>115886.88</v>
      </c>
      <c r="G16" s="62">
        <f t="shared" si="5"/>
        <v>115900</v>
      </c>
      <c r="H16" s="62">
        <f t="shared" si="5"/>
        <v>115900</v>
      </c>
      <c r="I16" s="62">
        <f t="shared" si="5"/>
        <v>115900</v>
      </c>
    </row>
    <row r="17" spans="1:11" x14ac:dyDescent="0.25">
      <c r="A17" s="186">
        <v>3</v>
      </c>
      <c r="B17" s="187"/>
      <c r="C17" s="188"/>
      <c r="D17" s="72" t="s">
        <v>13</v>
      </c>
      <c r="E17" s="71">
        <f>SUM(E18:E19)</f>
        <v>141871.65</v>
      </c>
      <c r="F17" s="71">
        <f t="shared" ref="F17:I17" si="6">SUM(F18:F19)</f>
        <v>115886.88</v>
      </c>
      <c r="G17" s="71">
        <f t="shared" si="6"/>
        <v>115900</v>
      </c>
      <c r="H17" s="71">
        <f t="shared" si="6"/>
        <v>115900</v>
      </c>
      <c r="I17" s="71">
        <f t="shared" si="6"/>
        <v>115900</v>
      </c>
    </row>
    <row r="18" spans="1:11" x14ac:dyDescent="0.25">
      <c r="A18" s="189">
        <v>32</v>
      </c>
      <c r="B18" s="190"/>
      <c r="C18" s="191"/>
      <c r="D18" s="29" t="s">
        <v>25</v>
      </c>
      <c r="E18" s="36">
        <v>140790.15</v>
      </c>
      <c r="F18" s="37">
        <v>114871.88</v>
      </c>
      <c r="G18" s="37">
        <v>115900</v>
      </c>
      <c r="H18" s="37">
        <v>115900</v>
      </c>
      <c r="I18" s="38">
        <v>115900</v>
      </c>
    </row>
    <row r="19" spans="1:11" x14ac:dyDescent="0.25">
      <c r="A19" s="189">
        <v>34</v>
      </c>
      <c r="B19" s="190"/>
      <c r="C19" s="191"/>
      <c r="D19" s="29" t="s">
        <v>45</v>
      </c>
      <c r="E19" s="36">
        <v>1081.5</v>
      </c>
      <c r="F19" s="37">
        <v>1015</v>
      </c>
      <c r="G19" s="37">
        <v>0</v>
      </c>
      <c r="H19" s="37">
        <v>0</v>
      </c>
      <c r="I19" s="38">
        <v>0</v>
      </c>
      <c r="K19" s="58"/>
    </row>
    <row r="20" spans="1:11" x14ac:dyDescent="0.25">
      <c r="A20" s="201" t="s">
        <v>144</v>
      </c>
      <c r="B20" s="202"/>
      <c r="C20" s="203"/>
      <c r="D20" s="61" t="s">
        <v>79</v>
      </c>
      <c r="E20" s="62">
        <f>E21</f>
        <v>0</v>
      </c>
      <c r="F20" s="62">
        <f>F21</f>
        <v>0</v>
      </c>
      <c r="G20" s="62">
        <f t="shared" ref="G20:I20" si="7">G21</f>
        <v>0</v>
      </c>
      <c r="H20" s="62">
        <f t="shared" si="7"/>
        <v>0</v>
      </c>
      <c r="I20" s="62">
        <f t="shared" si="7"/>
        <v>0</v>
      </c>
    </row>
    <row r="21" spans="1:11" x14ac:dyDescent="0.25">
      <c r="A21" s="189">
        <v>92</v>
      </c>
      <c r="B21" s="190"/>
      <c r="C21" s="191"/>
      <c r="D21" s="30" t="s">
        <v>80</v>
      </c>
      <c r="E21" s="36">
        <v>0</v>
      </c>
      <c r="F21" s="36">
        <v>0</v>
      </c>
      <c r="G21" s="36">
        <v>0</v>
      </c>
      <c r="H21" s="36">
        <v>0</v>
      </c>
      <c r="I21" s="65">
        <v>0</v>
      </c>
    </row>
    <row r="22" spans="1:11" x14ac:dyDescent="0.25">
      <c r="A22" s="195" t="s">
        <v>61</v>
      </c>
      <c r="B22" s="196"/>
      <c r="C22" s="197"/>
      <c r="D22" s="61" t="s">
        <v>28</v>
      </c>
      <c r="E22" s="62">
        <f>E23+E28</f>
        <v>6491.24</v>
      </c>
      <c r="F22" s="62">
        <f t="shared" ref="F22:I22" si="8">F23+F28</f>
        <v>8530</v>
      </c>
      <c r="G22" s="62">
        <f>G23+G28</f>
        <v>10000</v>
      </c>
      <c r="H22" s="62">
        <f>H23+H28</f>
        <v>10000</v>
      </c>
      <c r="I22" s="62">
        <f t="shared" si="8"/>
        <v>10000</v>
      </c>
    </row>
    <row r="23" spans="1:11" x14ac:dyDescent="0.25">
      <c r="A23" s="186">
        <v>3</v>
      </c>
      <c r="B23" s="187"/>
      <c r="C23" s="188"/>
      <c r="D23" s="72" t="s">
        <v>13</v>
      </c>
      <c r="E23" s="71">
        <f>SUM(E24:E27)</f>
        <v>4722.8899999999994</v>
      </c>
      <c r="F23" s="71">
        <f t="shared" ref="F23:I23" si="9">SUM(F24:F27)</f>
        <v>8150</v>
      </c>
      <c r="G23" s="71">
        <f t="shared" si="9"/>
        <v>10000</v>
      </c>
      <c r="H23" s="71">
        <f t="shared" si="9"/>
        <v>10000</v>
      </c>
      <c r="I23" s="71">
        <f t="shared" si="9"/>
        <v>10000</v>
      </c>
    </row>
    <row r="24" spans="1:11" x14ac:dyDescent="0.25">
      <c r="A24" s="189">
        <v>32</v>
      </c>
      <c r="B24" s="190"/>
      <c r="C24" s="191"/>
      <c r="D24" s="30" t="s">
        <v>25</v>
      </c>
      <c r="E24" s="36">
        <v>4717.6099999999997</v>
      </c>
      <c r="F24" s="37">
        <v>7750</v>
      </c>
      <c r="G24" s="37">
        <v>9600</v>
      </c>
      <c r="H24" s="37">
        <v>9600</v>
      </c>
      <c r="I24" s="38">
        <v>9600</v>
      </c>
    </row>
    <row r="25" spans="1:11" x14ac:dyDescent="0.25">
      <c r="A25" s="189">
        <v>34</v>
      </c>
      <c r="B25" s="190"/>
      <c r="C25" s="191"/>
      <c r="D25" s="30" t="s">
        <v>45</v>
      </c>
      <c r="E25" s="36">
        <v>0</v>
      </c>
      <c r="F25" s="37">
        <v>0</v>
      </c>
      <c r="G25" s="37">
        <v>0</v>
      </c>
      <c r="H25" s="37">
        <v>0</v>
      </c>
      <c r="I25" s="38">
        <v>0</v>
      </c>
    </row>
    <row r="26" spans="1:11" ht="38.25" x14ac:dyDescent="0.25">
      <c r="A26" s="189">
        <v>37</v>
      </c>
      <c r="B26" s="190"/>
      <c r="C26" s="191"/>
      <c r="D26" s="30" t="s">
        <v>62</v>
      </c>
      <c r="E26" s="36">
        <v>0</v>
      </c>
      <c r="F26" s="37">
        <v>400</v>
      </c>
      <c r="G26" s="37">
        <v>400</v>
      </c>
      <c r="H26" s="37">
        <v>400</v>
      </c>
      <c r="I26" s="38">
        <v>400</v>
      </c>
    </row>
    <row r="27" spans="1:11" ht="26.25" customHeight="1" x14ac:dyDescent="0.25">
      <c r="A27" s="189">
        <v>38</v>
      </c>
      <c r="B27" s="190"/>
      <c r="C27" s="191"/>
      <c r="D27" s="30" t="s">
        <v>96</v>
      </c>
      <c r="E27" s="36">
        <v>5.28</v>
      </c>
      <c r="F27" s="36">
        <v>0</v>
      </c>
      <c r="G27" s="36">
        <v>0</v>
      </c>
      <c r="H27" s="36">
        <v>0</v>
      </c>
      <c r="I27" s="65">
        <v>0</v>
      </c>
    </row>
    <row r="28" spans="1:11" ht="25.5" x14ac:dyDescent="0.25">
      <c r="A28" s="186">
        <v>4</v>
      </c>
      <c r="B28" s="187"/>
      <c r="C28" s="188"/>
      <c r="D28" s="72" t="s">
        <v>15</v>
      </c>
      <c r="E28" s="71">
        <f>E29</f>
        <v>1768.35</v>
      </c>
      <c r="F28" s="71">
        <f t="shared" ref="F28:I28" si="10">F29</f>
        <v>380</v>
      </c>
      <c r="G28" s="71">
        <f t="shared" si="10"/>
        <v>0</v>
      </c>
      <c r="H28" s="71">
        <f t="shared" si="10"/>
        <v>0</v>
      </c>
      <c r="I28" s="71">
        <f t="shared" si="10"/>
        <v>0</v>
      </c>
    </row>
    <row r="29" spans="1:11" ht="25.5" x14ac:dyDescent="0.25">
      <c r="A29" s="189">
        <v>42</v>
      </c>
      <c r="B29" s="190"/>
      <c r="C29" s="191"/>
      <c r="D29" s="30" t="s">
        <v>63</v>
      </c>
      <c r="E29" s="36">
        <v>1768.35</v>
      </c>
      <c r="F29" s="37">
        <v>380</v>
      </c>
      <c r="G29" s="37">
        <v>0</v>
      </c>
      <c r="H29" s="37">
        <v>0</v>
      </c>
      <c r="I29" s="38">
        <v>0</v>
      </c>
    </row>
    <row r="30" spans="1:11" x14ac:dyDescent="0.25">
      <c r="A30" s="195" t="s">
        <v>143</v>
      </c>
      <c r="B30" s="196"/>
      <c r="C30" s="197"/>
      <c r="D30" s="61" t="s">
        <v>78</v>
      </c>
      <c r="E30" s="62">
        <f>E31+E35</f>
        <v>12000</v>
      </c>
      <c r="F30" s="62">
        <f t="shared" ref="F30:I30" si="11">F31+F35</f>
        <v>15500</v>
      </c>
      <c r="G30" s="62">
        <f>G31+G35</f>
        <v>14000</v>
      </c>
      <c r="H30" s="62">
        <f>H31+H35</f>
        <v>14000</v>
      </c>
      <c r="I30" s="62">
        <f t="shared" si="11"/>
        <v>14000</v>
      </c>
    </row>
    <row r="31" spans="1:11" x14ac:dyDescent="0.25">
      <c r="A31" s="186">
        <v>3</v>
      </c>
      <c r="B31" s="187"/>
      <c r="C31" s="188"/>
      <c r="D31" s="72" t="s">
        <v>13</v>
      </c>
      <c r="E31" s="71">
        <f>SUM(E32:E34)</f>
        <v>0</v>
      </c>
      <c r="F31" s="71">
        <f t="shared" ref="F31:I31" si="12">SUM(F32:F34)</f>
        <v>3500</v>
      </c>
      <c r="G31" s="71">
        <f t="shared" si="12"/>
        <v>1650</v>
      </c>
      <c r="H31" s="71">
        <f t="shared" si="12"/>
        <v>1650</v>
      </c>
      <c r="I31" s="71">
        <f t="shared" si="12"/>
        <v>1650</v>
      </c>
    </row>
    <row r="32" spans="1:11" x14ac:dyDescent="0.25">
      <c r="A32" s="189">
        <v>32</v>
      </c>
      <c r="B32" s="190"/>
      <c r="C32" s="191"/>
      <c r="D32" s="30" t="s">
        <v>25</v>
      </c>
      <c r="E32" s="36">
        <v>0</v>
      </c>
      <c r="F32" s="36">
        <v>3500</v>
      </c>
      <c r="G32" s="36">
        <v>1650</v>
      </c>
      <c r="H32" s="36">
        <v>1650</v>
      </c>
      <c r="I32" s="65">
        <v>1650</v>
      </c>
    </row>
    <row r="33" spans="1:11" x14ac:dyDescent="0.25">
      <c r="A33" s="189">
        <v>34</v>
      </c>
      <c r="B33" s="190"/>
      <c r="C33" s="191"/>
      <c r="D33" s="30" t="s">
        <v>45</v>
      </c>
      <c r="E33" s="36">
        <v>0</v>
      </c>
      <c r="F33" s="36">
        <v>0</v>
      </c>
      <c r="G33" s="36">
        <v>0</v>
      </c>
      <c r="H33" s="36">
        <v>0</v>
      </c>
      <c r="I33" s="65">
        <v>0</v>
      </c>
    </row>
    <row r="34" spans="1:11" ht="38.25" x14ac:dyDescent="0.25">
      <c r="A34" s="189">
        <v>37</v>
      </c>
      <c r="B34" s="190"/>
      <c r="C34" s="191"/>
      <c r="D34" s="30" t="s">
        <v>62</v>
      </c>
      <c r="E34" s="36">
        <v>0</v>
      </c>
      <c r="F34" s="36">
        <v>0</v>
      </c>
      <c r="G34" s="36">
        <v>0</v>
      </c>
      <c r="H34" s="36">
        <v>0</v>
      </c>
      <c r="I34" s="65">
        <v>0</v>
      </c>
    </row>
    <row r="35" spans="1:11" ht="25.5" x14ac:dyDescent="0.25">
      <c r="A35" s="186">
        <v>4</v>
      </c>
      <c r="B35" s="187"/>
      <c r="C35" s="188"/>
      <c r="D35" s="72" t="s">
        <v>15</v>
      </c>
      <c r="E35" s="71">
        <f>E36</f>
        <v>12000</v>
      </c>
      <c r="F35" s="71">
        <f t="shared" ref="F35:I35" si="13">F36</f>
        <v>12000</v>
      </c>
      <c r="G35" s="71">
        <f t="shared" si="13"/>
        <v>12350</v>
      </c>
      <c r="H35" s="71">
        <f t="shared" si="13"/>
        <v>12350</v>
      </c>
      <c r="I35" s="71">
        <f t="shared" si="13"/>
        <v>12350</v>
      </c>
    </row>
    <row r="36" spans="1:11" ht="25.5" x14ac:dyDescent="0.25">
      <c r="A36" s="189">
        <v>42</v>
      </c>
      <c r="B36" s="190"/>
      <c r="C36" s="191"/>
      <c r="D36" s="30" t="s">
        <v>63</v>
      </c>
      <c r="E36" s="36">
        <v>12000</v>
      </c>
      <c r="F36" s="36">
        <v>12000</v>
      </c>
      <c r="G36" s="36">
        <v>12350</v>
      </c>
      <c r="H36" s="36">
        <v>12350</v>
      </c>
      <c r="I36" s="65">
        <v>12350</v>
      </c>
    </row>
    <row r="37" spans="1:11" x14ac:dyDescent="0.25">
      <c r="A37" s="195" t="s">
        <v>64</v>
      </c>
      <c r="B37" s="196"/>
      <c r="C37" s="197"/>
      <c r="D37" s="61" t="s">
        <v>65</v>
      </c>
      <c r="E37" s="62">
        <f>E38</f>
        <v>372.68</v>
      </c>
      <c r="F37" s="62">
        <f t="shared" ref="F37:I38" si="14">F38</f>
        <v>300</v>
      </c>
      <c r="G37" s="62">
        <f t="shared" si="14"/>
        <v>300</v>
      </c>
      <c r="H37" s="62">
        <f t="shared" si="14"/>
        <v>300</v>
      </c>
      <c r="I37" s="62">
        <f t="shared" si="14"/>
        <v>300</v>
      </c>
    </row>
    <row r="38" spans="1:11" x14ac:dyDescent="0.25">
      <c r="A38" s="186">
        <v>3</v>
      </c>
      <c r="B38" s="187"/>
      <c r="C38" s="188"/>
      <c r="D38" s="72" t="s">
        <v>13</v>
      </c>
      <c r="E38" s="71">
        <f>E39</f>
        <v>372.68</v>
      </c>
      <c r="F38" s="71">
        <f t="shared" si="14"/>
        <v>300</v>
      </c>
      <c r="G38" s="71">
        <f t="shared" si="14"/>
        <v>300</v>
      </c>
      <c r="H38" s="71">
        <f t="shared" si="14"/>
        <v>300</v>
      </c>
      <c r="I38" s="71">
        <f t="shared" si="14"/>
        <v>300</v>
      </c>
    </row>
    <row r="39" spans="1:11" x14ac:dyDescent="0.25">
      <c r="A39" s="189">
        <v>32</v>
      </c>
      <c r="B39" s="190"/>
      <c r="C39" s="191"/>
      <c r="D39" s="30" t="s">
        <v>25</v>
      </c>
      <c r="E39" s="36">
        <v>372.68</v>
      </c>
      <c r="F39" s="37">
        <v>300</v>
      </c>
      <c r="G39" s="37">
        <v>300</v>
      </c>
      <c r="H39" s="37">
        <v>300</v>
      </c>
      <c r="I39" s="38">
        <v>300</v>
      </c>
    </row>
    <row r="40" spans="1:11" ht="25.5" x14ac:dyDescent="0.25">
      <c r="A40" s="195" t="s">
        <v>145</v>
      </c>
      <c r="B40" s="196"/>
      <c r="C40" s="197"/>
      <c r="D40" s="61" t="s">
        <v>48</v>
      </c>
      <c r="E40" s="62">
        <f>E41</f>
        <v>0</v>
      </c>
      <c r="F40" s="62">
        <f t="shared" ref="F40:I40" si="15">F41</f>
        <v>0</v>
      </c>
      <c r="G40" s="62">
        <f t="shared" si="15"/>
        <v>0</v>
      </c>
      <c r="H40" s="62">
        <f t="shared" si="15"/>
        <v>0</v>
      </c>
      <c r="I40" s="62">
        <f t="shared" si="15"/>
        <v>0</v>
      </c>
    </row>
    <row r="41" spans="1:11" x14ac:dyDescent="0.25">
      <c r="A41" s="186">
        <v>3</v>
      </c>
      <c r="B41" s="187"/>
      <c r="C41" s="188"/>
      <c r="D41" s="72" t="s">
        <v>13</v>
      </c>
      <c r="E41" s="71">
        <f>E42</f>
        <v>0</v>
      </c>
      <c r="F41" s="71">
        <f t="shared" ref="F41:I41" si="16">F42</f>
        <v>0</v>
      </c>
      <c r="G41" s="71">
        <f t="shared" si="16"/>
        <v>0</v>
      </c>
      <c r="H41" s="71">
        <f t="shared" si="16"/>
        <v>0</v>
      </c>
      <c r="I41" s="71">
        <f t="shared" si="16"/>
        <v>0</v>
      </c>
    </row>
    <row r="42" spans="1:11" x14ac:dyDescent="0.25">
      <c r="A42" s="189">
        <v>32</v>
      </c>
      <c r="B42" s="190"/>
      <c r="C42" s="191"/>
      <c r="D42" s="30" t="s">
        <v>25</v>
      </c>
      <c r="E42" s="36">
        <v>0</v>
      </c>
      <c r="F42" s="36">
        <v>0</v>
      </c>
      <c r="G42" s="36">
        <v>0</v>
      </c>
      <c r="H42" s="36">
        <v>0</v>
      </c>
      <c r="I42" s="65">
        <v>0</v>
      </c>
    </row>
    <row r="43" spans="1:11" x14ac:dyDescent="0.25">
      <c r="A43" s="195" t="s">
        <v>146</v>
      </c>
      <c r="B43" s="196"/>
      <c r="C43" s="197"/>
      <c r="D43" s="61" t="s">
        <v>67</v>
      </c>
      <c r="E43" s="62">
        <f>E44+E48</f>
        <v>1454315.06</v>
      </c>
      <c r="F43" s="62">
        <f>F44+F48</f>
        <v>1504100</v>
      </c>
      <c r="G43" s="62">
        <f t="shared" ref="G43:I43" si="17">G44+G48</f>
        <v>1527000</v>
      </c>
      <c r="H43" s="62">
        <f t="shared" si="17"/>
        <v>1531000</v>
      </c>
      <c r="I43" s="62">
        <f t="shared" si="17"/>
        <v>1533000</v>
      </c>
    </row>
    <row r="44" spans="1:11" x14ac:dyDescent="0.25">
      <c r="A44" s="186">
        <v>3</v>
      </c>
      <c r="B44" s="187"/>
      <c r="C44" s="188"/>
      <c r="D44" s="72" t="s">
        <v>13</v>
      </c>
      <c r="E44" s="71">
        <f>SUM(E45:E47)</f>
        <v>1453271.32</v>
      </c>
      <c r="F44" s="71">
        <f t="shared" ref="F44:I44" si="18">SUM(F45:F47)</f>
        <v>1502100</v>
      </c>
      <c r="G44" s="71">
        <f t="shared" si="18"/>
        <v>1525000</v>
      </c>
      <c r="H44" s="71">
        <f t="shared" si="18"/>
        <v>1529000</v>
      </c>
      <c r="I44" s="71">
        <f t="shared" si="18"/>
        <v>1531000</v>
      </c>
    </row>
    <row r="45" spans="1:11" x14ac:dyDescent="0.25">
      <c r="A45" s="189">
        <v>31</v>
      </c>
      <c r="B45" s="190"/>
      <c r="C45" s="191"/>
      <c r="D45" s="30" t="s">
        <v>14</v>
      </c>
      <c r="E45" s="36">
        <v>1450567.95</v>
      </c>
      <c r="F45" s="37">
        <v>1500000</v>
      </c>
      <c r="G45" s="37">
        <v>1516000</v>
      </c>
      <c r="H45" s="37">
        <v>1520000</v>
      </c>
      <c r="I45" s="38">
        <v>1522000</v>
      </c>
      <c r="K45" s="58"/>
    </row>
    <row r="46" spans="1:11" x14ac:dyDescent="0.25">
      <c r="A46" s="189">
        <v>32</v>
      </c>
      <c r="B46" s="190"/>
      <c r="C46" s="191"/>
      <c r="D46" s="30" t="s">
        <v>25</v>
      </c>
      <c r="E46" s="36">
        <v>2703.37</v>
      </c>
      <c r="F46" s="37">
        <v>2100</v>
      </c>
      <c r="G46" s="37">
        <v>9000</v>
      </c>
      <c r="H46" s="37">
        <v>9000</v>
      </c>
      <c r="I46" s="38">
        <v>9000</v>
      </c>
    </row>
    <row r="47" spans="1:11" x14ac:dyDescent="0.25">
      <c r="A47" s="189">
        <v>34</v>
      </c>
      <c r="B47" s="190"/>
      <c r="C47" s="191"/>
      <c r="D47" s="30" t="s">
        <v>45</v>
      </c>
      <c r="E47" s="36">
        <v>0</v>
      </c>
      <c r="F47" s="37">
        <v>0</v>
      </c>
      <c r="G47" s="37">
        <v>0</v>
      </c>
      <c r="H47" s="37">
        <v>0</v>
      </c>
      <c r="I47" s="38">
        <v>0</v>
      </c>
    </row>
    <row r="48" spans="1:11" ht="25.5" x14ac:dyDescent="0.25">
      <c r="A48" s="186">
        <v>4</v>
      </c>
      <c r="B48" s="187"/>
      <c r="C48" s="188"/>
      <c r="D48" s="72" t="s">
        <v>15</v>
      </c>
      <c r="E48" s="71">
        <f>E49</f>
        <v>1043.74</v>
      </c>
      <c r="F48" s="71">
        <f t="shared" ref="F48:I48" si="19">F49</f>
        <v>2000</v>
      </c>
      <c r="G48" s="71">
        <f t="shared" si="19"/>
        <v>2000</v>
      </c>
      <c r="H48" s="71">
        <f t="shared" si="19"/>
        <v>2000</v>
      </c>
      <c r="I48" s="71">
        <f t="shared" si="19"/>
        <v>2000</v>
      </c>
    </row>
    <row r="49" spans="1:9" ht="25.5" x14ac:dyDescent="0.25">
      <c r="A49" s="189">
        <v>42</v>
      </c>
      <c r="B49" s="190"/>
      <c r="C49" s="191"/>
      <c r="D49" s="30" t="s">
        <v>63</v>
      </c>
      <c r="E49" s="36">
        <v>1043.74</v>
      </c>
      <c r="F49" s="37">
        <v>2000</v>
      </c>
      <c r="G49" s="37">
        <v>2000</v>
      </c>
      <c r="H49" s="37">
        <v>2000</v>
      </c>
      <c r="I49" s="38">
        <v>2000</v>
      </c>
    </row>
    <row r="50" spans="1:9" x14ac:dyDescent="0.25">
      <c r="A50" s="195" t="s">
        <v>147</v>
      </c>
      <c r="B50" s="196"/>
      <c r="C50" s="197"/>
      <c r="D50" s="61" t="s">
        <v>142</v>
      </c>
      <c r="E50" s="62">
        <f>E51+E53</f>
        <v>3478.49</v>
      </c>
      <c r="F50" s="62">
        <f t="shared" ref="F50:I50" si="20">F51+F53</f>
        <v>0</v>
      </c>
      <c r="G50" s="62">
        <f t="shared" si="20"/>
        <v>0</v>
      </c>
      <c r="H50" s="62">
        <f t="shared" si="20"/>
        <v>0</v>
      </c>
      <c r="I50" s="62">
        <f t="shared" si="20"/>
        <v>0</v>
      </c>
    </row>
    <row r="51" spans="1:9" x14ac:dyDescent="0.25">
      <c r="A51" s="186">
        <v>3</v>
      </c>
      <c r="B51" s="187"/>
      <c r="C51" s="188"/>
      <c r="D51" s="72" t="s">
        <v>13</v>
      </c>
      <c r="E51" s="71">
        <f>E52</f>
        <v>2384.5</v>
      </c>
      <c r="F51" s="71">
        <f t="shared" ref="F51:I51" si="21">F52</f>
        <v>0</v>
      </c>
      <c r="G51" s="71">
        <f t="shared" si="21"/>
        <v>0</v>
      </c>
      <c r="H51" s="71">
        <f t="shared" si="21"/>
        <v>0</v>
      </c>
      <c r="I51" s="71">
        <f t="shared" si="21"/>
        <v>0</v>
      </c>
    </row>
    <row r="52" spans="1:9" x14ac:dyDescent="0.25">
      <c r="A52" s="198">
        <v>32</v>
      </c>
      <c r="B52" s="199"/>
      <c r="C52" s="200"/>
      <c r="D52" s="143" t="s">
        <v>25</v>
      </c>
      <c r="E52" s="41">
        <v>2384.5</v>
      </c>
      <c r="F52" s="41">
        <v>0</v>
      </c>
      <c r="G52" s="41"/>
      <c r="H52" s="41"/>
      <c r="I52" s="41"/>
    </row>
    <row r="53" spans="1:9" ht="25.5" x14ac:dyDescent="0.25">
      <c r="A53" s="186">
        <v>4</v>
      </c>
      <c r="B53" s="187"/>
      <c r="C53" s="188"/>
      <c r="D53" s="72" t="s">
        <v>15</v>
      </c>
      <c r="E53" s="71">
        <f>E54</f>
        <v>1093.99</v>
      </c>
      <c r="F53" s="71">
        <f t="shared" ref="F53:I53" si="22">F54</f>
        <v>0</v>
      </c>
      <c r="G53" s="71">
        <f t="shared" si="22"/>
        <v>0</v>
      </c>
      <c r="H53" s="71">
        <f t="shared" si="22"/>
        <v>0</v>
      </c>
      <c r="I53" s="71">
        <f t="shared" si="22"/>
        <v>0</v>
      </c>
    </row>
    <row r="54" spans="1:9" ht="25.5" x14ac:dyDescent="0.25">
      <c r="A54" s="189">
        <v>42</v>
      </c>
      <c r="B54" s="190"/>
      <c r="C54" s="191"/>
      <c r="D54" s="30" t="s">
        <v>63</v>
      </c>
      <c r="E54" s="36">
        <v>1093.99</v>
      </c>
      <c r="F54" s="36">
        <v>0</v>
      </c>
      <c r="G54" s="36">
        <v>0</v>
      </c>
      <c r="H54" s="36">
        <v>0</v>
      </c>
      <c r="I54" s="65">
        <v>0</v>
      </c>
    </row>
    <row r="55" spans="1:9" x14ac:dyDescent="0.25">
      <c r="A55" s="195" t="s">
        <v>68</v>
      </c>
      <c r="B55" s="196"/>
      <c r="C55" s="197"/>
      <c r="D55" s="61" t="s">
        <v>44</v>
      </c>
      <c r="E55" s="62">
        <f>E56+E60</f>
        <v>26484.25</v>
      </c>
      <c r="F55" s="62">
        <f t="shared" ref="F55:I55" si="23">F56+F60</f>
        <v>1000</v>
      </c>
      <c r="G55" s="62">
        <f t="shared" si="23"/>
        <v>1000</v>
      </c>
      <c r="H55" s="62">
        <f t="shared" si="23"/>
        <v>1000</v>
      </c>
      <c r="I55" s="62">
        <f t="shared" si="23"/>
        <v>1000</v>
      </c>
    </row>
    <row r="56" spans="1:9" x14ac:dyDescent="0.25">
      <c r="A56" s="186">
        <v>3</v>
      </c>
      <c r="B56" s="187"/>
      <c r="C56" s="188"/>
      <c r="D56" s="72" t="s">
        <v>13</v>
      </c>
      <c r="E56" s="71">
        <f>SUM(E57:E59)</f>
        <v>26484.25</v>
      </c>
      <c r="F56" s="71">
        <f>SUM(F57:F59)</f>
        <v>1000</v>
      </c>
      <c r="G56" s="71">
        <f t="shared" ref="G56:I56" si="24">SUM(G57:G59)</f>
        <v>1000</v>
      </c>
      <c r="H56" s="71">
        <f t="shared" si="24"/>
        <v>1000</v>
      </c>
      <c r="I56" s="71">
        <f t="shared" si="24"/>
        <v>1000</v>
      </c>
    </row>
    <row r="57" spans="1:9" x14ac:dyDescent="0.25">
      <c r="A57" s="189">
        <v>31</v>
      </c>
      <c r="B57" s="190"/>
      <c r="C57" s="191"/>
      <c r="D57" s="30" t="s">
        <v>14</v>
      </c>
      <c r="E57" s="36">
        <v>0</v>
      </c>
      <c r="F57" s="37">
        <v>0</v>
      </c>
      <c r="G57" s="37">
        <v>0</v>
      </c>
      <c r="H57" s="37">
        <v>0</v>
      </c>
      <c r="I57" s="38">
        <v>0</v>
      </c>
    </row>
    <row r="58" spans="1:9" x14ac:dyDescent="0.25">
      <c r="A58" s="189">
        <v>32</v>
      </c>
      <c r="B58" s="190"/>
      <c r="C58" s="191"/>
      <c r="D58" s="30" t="s">
        <v>25</v>
      </c>
      <c r="E58" s="36">
        <v>25193.200000000001</v>
      </c>
      <c r="F58" s="37">
        <v>1000</v>
      </c>
      <c r="G58" s="37">
        <v>1000</v>
      </c>
      <c r="H58" s="37">
        <v>1000</v>
      </c>
      <c r="I58" s="38">
        <v>1000</v>
      </c>
    </row>
    <row r="59" spans="1:9" x14ac:dyDescent="0.25">
      <c r="A59" s="189">
        <v>38</v>
      </c>
      <c r="B59" s="190"/>
      <c r="C59" s="191"/>
      <c r="D59" s="30" t="s">
        <v>96</v>
      </c>
      <c r="E59" s="36">
        <v>1291.05</v>
      </c>
      <c r="F59" s="36">
        <v>0</v>
      </c>
      <c r="G59" s="36">
        <v>0</v>
      </c>
      <c r="H59" s="36">
        <v>0</v>
      </c>
      <c r="I59" s="65">
        <v>0</v>
      </c>
    </row>
    <row r="60" spans="1:9" ht="25.5" x14ac:dyDescent="0.25">
      <c r="A60" s="186">
        <v>4</v>
      </c>
      <c r="B60" s="187"/>
      <c r="C60" s="188"/>
      <c r="D60" s="72" t="s">
        <v>15</v>
      </c>
      <c r="E60" s="71">
        <f>E61</f>
        <v>0</v>
      </c>
      <c r="F60" s="71">
        <f t="shared" ref="F60:I60" si="25">F61</f>
        <v>0</v>
      </c>
      <c r="G60" s="71">
        <f t="shared" si="25"/>
        <v>0</v>
      </c>
      <c r="H60" s="71">
        <f t="shared" si="25"/>
        <v>0</v>
      </c>
      <c r="I60" s="71">
        <f t="shared" si="25"/>
        <v>0</v>
      </c>
    </row>
    <row r="61" spans="1:9" ht="25.5" x14ac:dyDescent="0.25">
      <c r="A61" s="189">
        <v>42</v>
      </c>
      <c r="B61" s="190"/>
      <c r="C61" s="191"/>
      <c r="D61" s="30" t="s">
        <v>104</v>
      </c>
      <c r="E61" s="36">
        <v>0</v>
      </c>
      <c r="F61" s="36">
        <v>0</v>
      </c>
      <c r="G61" s="36">
        <v>0</v>
      </c>
      <c r="H61" s="36">
        <v>0</v>
      </c>
      <c r="I61" s="65">
        <v>0</v>
      </c>
    </row>
    <row r="62" spans="1:9" x14ac:dyDescent="0.25">
      <c r="A62" s="195" t="s">
        <v>148</v>
      </c>
      <c r="B62" s="196"/>
      <c r="C62" s="197"/>
      <c r="D62" s="61" t="s">
        <v>49</v>
      </c>
      <c r="E62" s="62">
        <f>E63+E65</f>
        <v>1460.01</v>
      </c>
      <c r="F62" s="62">
        <f t="shared" ref="F62:I62" si="26">F63+F65</f>
        <v>6000</v>
      </c>
      <c r="G62" s="62">
        <f t="shared" si="26"/>
        <v>0</v>
      </c>
      <c r="H62" s="62">
        <f t="shared" si="26"/>
        <v>0</v>
      </c>
      <c r="I62" s="62">
        <f t="shared" si="26"/>
        <v>0</v>
      </c>
    </row>
    <row r="63" spans="1:9" x14ac:dyDescent="0.25">
      <c r="A63" s="186">
        <v>3</v>
      </c>
      <c r="B63" s="187"/>
      <c r="C63" s="188"/>
      <c r="D63" s="72" t="s">
        <v>13</v>
      </c>
      <c r="E63" s="71">
        <f>E64</f>
        <v>0</v>
      </c>
      <c r="F63" s="71">
        <f t="shared" ref="F63:I63" si="27">F64</f>
        <v>6000</v>
      </c>
      <c r="G63" s="71">
        <f t="shared" si="27"/>
        <v>0</v>
      </c>
      <c r="H63" s="71">
        <f t="shared" si="27"/>
        <v>0</v>
      </c>
      <c r="I63" s="71">
        <f t="shared" si="27"/>
        <v>0</v>
      </c>
    </row>
    <row r="64" spans="1:9" x14ac:dyDescent="0.25">
      <c r="A64" s="189">
        <v>32</v>
      </c>
      <c r="B64" s="190"/>
      <c r="C64" s="191"/>
      <c r="D64" s="30" t="s">
        <v>25</v>
      </c>
      <c r="E64" s="36">
        <v>0</v>
      </c>
      <c r="F64" s="36">
        <v>6000</v>
      </c>
      <c r="G64" s="36">
        <v>0</v>
      </c>
      <c r="H64" s="36">
        <v>0</v>
      </c>
      <c r="I64" s="65">
        <v>0</v>
      </c>
    </row>
    <row r="65" spans="1:9" ht="25.5" x14ac:dyDescent="0.25">
      <c r="A65" s="186">
        <v>4</v>
      </c>
      <c r="B65" s="187"/>
      <c r="C65" s="188"/>
      <c r="D65" s="72" t="s">
        <v>15</v>
      </c>
      <c r="E65" s="71">
        <f>E66</f>
        <v>1460.01</v>
      </c>
      <c r="F65" s="71">
        <f t="shared" ref="F65:I65" si="28">F66</f>
        <v>0</v>
      </c>
      <c r="G65" s="71">
        <f t="shared" si="28"/>
        <v>0</v>
      </c>
      <c r="H65" s="71">
        <f t="shared" si="28"/>
        <v>0</v>
      </c>
      <c r="I65" s="71">
        <f t="shared" si="28"/>
        <v>0</v>
      </c>
    </row>
    <row r="66" spans="1:9" ht="25.5" x14ac:dyDescent="0.25">
      <c r="A66" s="189">
        <v>42</v>
      </c>
      <c r="B66" s="190"/>
      <c r="C66" s="191"/>
      <c r="D66" s="30" t="s">
        <v>104</v>
      </c>
      <c r="E66" s="36">
        <v>1460.01</v>
      </c>
      <c r="F66" s="36">
        <v>0</v>
      </c>
      <c r="G66" s="36">
        <v>0</v>
      </c>
      <c r="H66" s="36">
        <v>0</v>
      </c>
      <c r="I66" s="65">
        <v>0</v>
      </c>
    </row>
    <row r="67" spans="1:9" x14ac:dyDescent="0.25">
      <c r="A67" s="192" t="s">
        <v>66</v>
      </c>
      <c r="B67" s="193"/>
      <c r="C67" s="194"/>
      <c r="D67" s="85" t="s">
        <v>95</v>
      </c>
      <c r="E67" s="62">
        <f>E68</f>
        <v>41606</v>
      </c>
      <c r="F67" s="62">
        <f t="shared" ref="F67:I68" si="29">F68</f>
        <v>10000</v>
      </c>
      <c r="G67" s="62">
        <f t="shared" si="29"/>
        <v>50000</v>
      </c>
      <c r="H67" s="62">
        <f t="shared" si="29"/>
        <v>50000</v>
      </c>
      <c r="I67" s="62">
        <f t="shared" si="29"/>
        <v>50000</v>
      </c>
    </row>
    <row r="68" spans="1:9" x14ac:dyDescent="0.25">
      <c r="A68" s="186">
        <v>3</v>
      </c>
      <c r="B68" s="187"/>
      <c r="C68" s="188"/>
      <c r="D68" s="72" t="s">
        <v>13</v>
      </c>
      <c r="E68" s="71">
        <f>E69</f>
        <v>41606</v>
      </c>
      <c r="F68" s="71">
        <f t="shared" si="29"/>
        <v>10000</v>
      </c>
      <c r="G68" s="71">
        <f t="shared" si="29"/>
        <v>50000</v>
      </c>
      <c r="H68" s="71">
        <f t="shared" si="29"/>
        <v>50000</v>
      </c>
      <c r="I68" s="71">
        <f t="shared" si="29"/>
        <v>50000</v>
      </c>
    </row>
    <row r="69" spans="1:9" x14ac:dyDescent="0.25">
      <c r="A69" s="189">
        <v>32</v>
      </c>
      <c r="B69" s="190"/>
      <c r="C69" s="191"/>
      <c r="D69" s="30" t="s">
        <v>25</v>
      </c>
      <c r="E69" s="36">
        <v>41606</v>
      </c>
      <c r="F69" s="36">
        <v>10000</v>
      </c>
      <c r="G69" s="36">
        <v>50000</v>
      </c>
      <c r="H69" s="36">
        <v>50000</v>
      </c>
      <c r="I69" s="65">
        <v>50000</v>
      </c>
    </row>
    <row r="70" spans="1:9" x14ac:dyDescent="0.25">
      <c r="A70" s="192" t="s">
        <v>155</v>
      </c>
      <c r="B70" s="193"/>
      <c r="C70" s="194"/>
      <c r="D70" s="125" t="s">
        <v>156</v>
      </c>
      <c r="E70" s="62">
        <f>E71</f>
        <v>0</v>
      </c>
      <c r="F70" s="62">
        <f>F71</f>
        <v>4500</v>
      </c>
      <c r="G70" s="62">
        <f t="shared" ref="F70:I71" si="30">G71</f>
        <v>10000</v>
      </c>
      <c r="H70" s="62">
        <f t="shared" si="30"/>
        <v>10000</v>
      </c>
      <c r="I70" s="62">
        <f t="shared" si="30"/>
        <v>10000</v>
      </c>
    </row>
    <row r="71" spans="1:9" x14ac:dyDescent="0.25">
      <c r="A71" s="186">
        <v>3</v>
      </c>
      <c r="B71" s="187"/>
      <c r="C71" s="188"/>
      <c r="D71" s="72" t="s">
        <v>13</v>
      </c>
      <c r="E71" s="71">
        <f>E72</f>
        <v>0</v>
      </c>
      <c r="F71" s="71">
        <f t="shared" si="30"/>
        <v>4500</v>
      </c>
      <c r="G71" s="71">
        <f t="shared" si="30"/>
        <v>10000</v>
      </c>
      <c r="H71" s="71">
        <f t="shared" si="30"/>
        <v>10000</v>
      </c>
      <c r="I71" s="71">
        <f t="shared" si="30"/>
        <v>10000</v>
      </c>
    </row>
    <row r="72" spans="1:9" x14ac:dyDescent="0.25">
      <c r="A72" s="189">
        <v>32</v>
      </c>
      <c r="B72" s="190"/>
      <c r="C72" s="191"/>
      <c r="D72" s="30" t="s">
        <v>25</v>
      </c>
      <c r="E72" s="36">
        <v>0</v>
      </c>
      <c r="F72" s="36">
        <v>4500</v>
      </c>
      <c r="G72" s="36">
        <v>10000</v>
      </c>
      <c r="H72" s="36">
        <v>10000</v>
      </c>
      <c r="I72" s="65">
        <v>10000</v>
      </c>
    </row>
    <row r="73" spans="1:9" x14ac:dyDescent="0.25">
      <c r="A73" s="195" t="s">
        <v>69</v>
      </c>
      <c r="B73" s="196"/>
      <c r="C73" s="197"/>
      <c r="D73" s="61" t="s">
        <v>70</v>
      </c>
      <c r="E73" s="62">
        <f>E74+E77</f>
        <v>15617</v>
      </c>
      <c r="F73" s="62">
        <f t="shared" ref="F73:H73" si="31">F74+F77</f>
        <v>8000</v>
      </c>
      <c r="G73" s="62">
        <f>G74+G77</f>
        <v>11000</v>
      </c>
      <c r="H73" s="62">
        <f t="shared" si="31"/>
        <v>11000</v>
      </c>
      <c r="I73" s="62">
        <f>I74+I77</f>
        <v>11000</v>
      </c>
    </row>
    <row r="74" spans="1:9" x14ac:dyDescent="0.25">
      <c r="A74" s="186">
        <v>3</v>
      </c>
      <c r="B74" s="187"/>
      <c r="C74" s="188"/>
      <c r="D74" s="72" t="s">
        <v>13</v>
      </c>
      <c r="E74" s="71">
        <f>SUM(E75:E76)</f>
        <v>14920.49</v>
      </c>
      <c r="F74" s="71">
        <f t="shared" ref="F74:I74" si="32">SUM(F75:F76)</f>
        <v>7000</v>
      </c>
      <c r="G74" s="71">
        <f t="shared" si="32"/>
        <v>10000</v>
      </c>
      <c r="H74" s="71">
        <f t="shared" si="32"/>
        <v>10000</v>
      </c>
      <c r="I74" s="71">
        <f t="shared" si="32"/>
        <v>10000</v>
      </c>
    </row>
    <row r="75" spans="1:9" x14ac:dyDescent="0.25">
      <c r="A75" s="189">
        <v>32</v>
      </c>
      <c r="B75" s="190"/>
      <c r="C75" s="191"/>
      <c r="D75" s="30" t="s">
        <v>25</v>
      </c>
      <c r="E75" s="36">
        <v>14920.49</v>
      </c>
      <c r="F75" s="37">
        <v>7000</v>
      </c>
      <c r="G75" s="37">
        <v>10000</v>
      </c>
      <c r="H75" s="37">
        <v>10000</v>
      </c>
      <c r="I75" s="38">
        <v>10000</v>
      </c>
    </row>
    <row r="76" spans="1:9" ht="38.25" x14ac:dyDescent="0.25">
      <c r="A76" s="189">
        <v>37</v>
      </c>
      <c r="B76" s="190"/>
      <c r="C76" s="191"/>
      <c r="D76" s="30" t="s">
        <v>62</v>
      </c>
      <c r="E76" s="36">
        <v>0</v>
      </c>
      <c r="F76" s="36">
        <v>0</v>
      </c>
      <c r="G76" s="36">
        <v>0</v>
      </c>
      <c r="H76" s="36">
        <v>0</v>
      </c>
      <c r="I76" s="65">
        <v>0</v>
      </c>
    </row>
    <row r="77" spans="1:9" ht="25.5" x14ac:dyDescent="0.25">
      <c r="A77" s="186">
        <v>4</v>
      </c>
      <c r="B77" s="187"/>
      <c r="C77" s="188"/>
      <c r="D77" s="72" t="s">
        <v>15</v>
      </c>
      <c r="E77" s="71">
        <f>E78</f>
        <v>696.51</v>
      </c>
      <c r="F77" s="71">
        <f t="shared" ref="F77:I77" si="33">F78</f>
        <v>1000</v>
      </c>
      <c r="G77" s="71">
        <f t="shared" si="33"/>
        <v>1000</v>
      </c>
      <c r="H77" s="71">
        <f t="shared" si="33"/>
        <v>1000</v>
      </c>
      <c r="I77" s="71">
        <f t="shared" si="33"/>
        <v>1000</v>
      </c>
    </row>
    <row r="78" spans="1:9" ht="25.5" x14ac:dyDescent="0.25">
      <c r="A78" s="189">
        <v>42</v>
      </c>
      <c r="B78" s="190"/>
      <c r="C78" s="191"/>
      <c r="D78" s="30" t="s">
        <v>63</v>
      </c>
      <c r="E78" s="36">
        <v>696.51</v>
      </c>
      <c r="F78" s="37">
        <v>1000</v>
      </c>
      <c r="G78" s="37">
        <v>1000</v>
      </c>
      <c r="H78" s="37">
        <v>1000</v>
      </c>
      <c r="I78" s="38">
        <v>1000</v>
      </c>
    </row>
    <row r="79" spans="1:9" x14ac:dyDescent="0.25">
      <c r="A79" s="195" t="s">
        <v>149</v>
      </c>
      <c r="B79" s="196"/>
      <c r="C79" s="197"/>
      <c r="D79" s="61" t="s">
        <v>81</v>
      </c>
      <c r="E79" s="62">
        <f>E80+E82</f>
        <v>0</v>
      </c>
      <c r="F79" s="62">
        <f>F80+F82</f>
        <v>300</v>
      </c>
      <c r="G79" s="62">
        <f>G80+G82</f>
        <v>0</v>
      </c>
      <c r="H79" s="62">
        <f>H80+H82</f>
        <v>0</v>
      </c>
      <c r="I79" s="62">
        <f>I80+I82</f>
        <v>0</v>
      </c>
    </row>
    <row r="80" spans="1:9" s="44" customFormat="1" x14ac:dyDescent="0.25">
      <c r="A80" s="186">
        <v>3</v>
      </c>
      <c r="B80" s="187"/>
      <c r="C80" s="188"/>
      <c r="D80" s="73" t="s">
        <v>13</v>
      </c>
      <c r="E80" s="71">
        <f>E81</f>
        <v>0</v>
      </c>
      <c r="F80" s="71">
        <f t="shared" ref="F80:I80" si="34">F81</f>
        <v>0</v>
      </c>
      <c r="G80" s="71">
        <f t="shared" si="34"/>
        <v>0</v>
      </c>
      <c r="H80" s="71">
        <f t="shared" si="34"/>
        <v>0</v>
      </c>
      <c r="I80" s="71">
        <f t="shared" si="34"/>
        <v>0</v>
      </c>
    </row>
    <row r="81" spans="1:9" x14ac:dyDescent="0.25">
      <c r="A81" s="189">
        <v>32</v>
      </c>
      <c r="B81" s="190"/>
      <c r="C81" s="191"/>
      <c r="D81" s="30" t="s">
        <v>25</v>
      </c>
      <c r="E81" s="36">
        <v>0</v>
      </c>
      <c r="F81" s="36">
        <v>0</v>
      </c>
      <c r="G81" s="36">
        <v>0</v>
      </c>
      <c r="H81" s="36">
        <v>0</v>
      </c>
      <c r="I81" s="65">
        <v>0</v>
      </c>
    </row>
    <row r="82" spans="1:9" ht="25.5" x14ac:dyDescent="0.25">
      <c r="A82" s="186">
        <v>4</v>
      </c>
      <c r="B82" s="187"/>
      <c r="C82" s="188"/>
      <c r="D82" s="72" t="s">
        <v>15</v>
      </c>
      <c r="E82" s="71">
        <f>E83</f>
        <v>0</v>
      </c>
      <c r="F82" s="71">
        <f t="shared" ref="F82:I82" si="35">F83</f>
        <v>300</v>
      </c>
      <c r="G82" s="71">
        <f t="shared" si="35"/>
        <v>0</v>
      </c>
      <c r="H82" s="71">
        <f t="shared" si="35"/>
        <v>0</v>
      </c>
      <c r="I82" s="71">
        <f t="shared" si="35"/>
        <v>0</v>
      </c>
    </row>
    <row r="83" spans="1:9" ht="25.5" x14ac:dyDescent="0.25">
      <c r="A83" s="189">
        <v>42</v>
      </c>
      <c r="B83" s="190"/>
      <c r="C83" s="191"/>
      <c r="D83" s="30" t="s">
        <v>63</v>
      </c>
      <c r="E83" s="36">
        <v>0</v>
      </c>
      <c r="F83" s="36">
        <v>300</v>
      </c>
      <c r="G83" s="36">
        <v>0</v>
      </c>
      <c r="H83" s="36">
        <v>0</v>
      </c>
      <c r="I83" s="65">
        <v>0</v>
      </c>
    </row>
    <row r="84" spans="1:9" ht="38.25" x14ac:dyDescent="0.25">
      <c r="A84" s="195" t="s">
        <v>71</v>
      </c>
      <c r="B84" s="196"/>
      <c r="C84" s="197"/>
      <c r="D84" s="61" t="s">
        <v>72</v>
      </c>
      <c r="E84" s="62">
        <f>E85</f>
        <v>0</v>
      </c>
      <c r="F84" s="62">
        <f t="shared" ref="F84:I85" si="36">F85</f>
        <v>0</v>
      </c>
      <c r="G84" s="62">
        <f t="shared" si="36"/>
        <v>0</v>
      </c>
      <c r="H84" s="62">
        <f t="shared" si="36"/>
        <v>0</v>
      </c>
      <c r="I84" s="62">
        <f t="shared" si="36"/>
        <v>0</v>
      </c>
    </row>
    <row r="85" spans="1:9" ht="25.5" x14ac:dyDescent="0.25">
      <c r="A85" s="186">
        <v>4</v>
      </c>
      <c r="B85" s="187"/>
      <c r="C85" s="188"/>
      <c r="D85" s="72" t="s">
        <v>15</v>
      </c>
      <c r="E85" s="71">
        <f>E86</f>
        <v>0</v>
      </c>
      <c r="F85" s="71">
        <f t="shared" si="36"/>
        <v>0</v>
      </c>
      <c r="G85" s="71">
        <f t="shared" si="36"/>
        <v>0</v>
      </c>
      <c r="H85" s="71">
        <f t="shared" si="36"/>
        <v>0</v>
      </c>
      <c r="I85" s="71">
        <f t="shared" si="36"/>
        <v>0</v>
      </c>
    </row>
    <row r="86" spans="1:9" ht="25.5" x14ac:dyDescent="0.25">
      <c r="A86" s="189">
        <v>42</v>
      </c>
      <c r="B86" s="190"/>
      <c r="C86" s="191"/>
      <c r="D86" s="30" t="s">
        <v>63</v>
      </c>
      <c r="E86" s="36"/>
      <c r="F86" s="37">
        <v>0</v>
      </c>
      <c r="G86" s="37">
        <v>0</v>
      </c>
      <c r="H86" s="37">
        <v>0</v>
      </c>
      <c r="I86" s="38">
        <v>0</v>
      </c>
    </row>
    <row r="87" spans="1:9" ht="38.25" x14ac:dyDescent="0.25">
      <c r="A87" s="195" t="s">
        <v>150</v>
      </c>
      <c r="B87" s="196"/>
      <c r="C87" s="197"/>
      <c r="D87" s="61" t="s">
        <v>82</v>
      </c>
      <c r="E87" s="62">
        <f>E88</f>
        <v>0</v>
      </c>
      <c r="F87" s="62">
        <f t="shared" ref="F87:I88" si="37">F88</f>
        <v>0</v>
      </c>
      <c r="G87" s="62">
        <f t="shared" si="37"/>
        <v>0</v>
      </c>
      <c r="H87" s="62">
        <f t="shared" si="37"/>
        <v>0</v>
      </c>
      <c r="I87" s="62">
        <f t="shared" si="37"/>
        <v>0</v>
      </c>
    </row>
    <row r="88" spans="1:9" ht="25.5" x14ac:dyDescent="0.25">
      <c r="A88" s="186">
        <v>4</v>
      </c>
      <c r="B88" s="187"/>
      <c r="C88" s="188"/>
      <c r="D88" s="72" t="s">
        <v>15</v>
      </c>
      <c r="E88" s="71">
        <f>E89</f>
        <v>0</v>
      </c>
      <c r="F88" s="71">
        <f t="shared" si="37"/>
        <v>0</v>
      </c>
      <c r="G88" s="71">
        <f t="shared" si="37"/>
        <v>0</v>
      </c>
      <c r="H88" s="71">
        <f t="shared" si="37"/>
        <v>0</v>
      </c>
      <c r="I88" s="71">
        <f t="shared" si="37"/>
        <v>0</v>
      </c>
    </row>
    <row r="89" spans="1:9" ht="25.5" x14ac:dyDescent="0.25">
      <c r="A89" s="189">
        <v>42</v>
      </c>
      <c r="B89" s="190"/>
      <c r="C89" s="191"/>
      <c r="D89" s="30" t="s">
        <v>63</v>
      </c>
      <c r="E89" s="36">
        <v>0</v>
      </c>
      <c r="F89" s="36">
        <v>0</v>
      </c>
      <c r="G89" s="36">
        <v>0</v>
      </c>
      <c r="H89" s="36">
        <v>0</v>
      </c>
      <c r="I89" s="65">
        <v>0</v>
      </c>
    </row>
    <row r="90" spans="1:9" ht="14.25" customHeight="1" x14ac:dyDescent="0.25">
      <c r="A90" s="204" t="s">
        <v>73</v>
      </c>
      <c r="B90" s="205"/>
      <c r="C90" s="206"/>
      <c r="D90" s="60" t="s">
        <v>74</v>
      </c>
      <c r="E90" s="63">
        <f>E91+E101+E96</f>
        <v>68259.489999999991</v>
      </c>
      <c r="F90" s="63">
        <f t="shared" ref="F90:I90" si="38">F91+F101+F96</f>
        <v>34000</v>
      </c>
      <c r="G90" s="63">
        <f t="shared" si="38"/>
        <v>34000</v>
      </c>
      <c r="H90" s="63">
        <f t="shared" si="38"/>
        <v>34000</v>
      </c>
      <c r="I90" s="63">
        <f t="shared" si="38"/>
        <v>34000</v>
      </c>
    </row>
    <row r="91" spans="1:9" ht="15" customHeight="1" x14ac:dyDescent="0.25">
      <c r="A91" s="195" t="s">
        <v>57</v>
      </c>
      <c r="B91" s="196"/>
      <c r="C91" s="197"/>
      <c r="D91" s="61" t="s">
        <v>58</v>
      </c>
      <c r="E91" s="62">
        <f>E92+E94</f>
        <v>0</v>
      </c>
      <c r="F91" s="62">
        <f t="shared" ref="F91:I91" si="39">F92+F94</f>
        <v>0</v>
      </c>
      <c r="G91" s="62">
        <f>G92+G94</f>
        <v>0</v>
      </c>
      <c r="H91" s="62">
        <f t="shared" si="39"/>
        <v>0</v>
      </c>
      <c r="I91" s="62">
        <f t="shared" si="39"/>
        <v>0</v>
      </c>
    </row>
    <row r="92" spans="1:9" x14ac:dyDescent="0.25">
      <c r="A92" s="186">
        <v>3</v>
      </c>
      <c r="B92" s="187"/>
      <c r="C92" s="188"/>
      <c r="D92" s="72" t="s">
        <v>13</v>
      </c>
      <c r="E92" s="71">
        <f>E93</f>
        <v>0</v>
      </c>
      <c r="F92" s="71">
        <f t="shared" ref="F92:I92" si="40">F93</f>
        <v>0</v>
      </c>
      <c r="G92" s="71">
        <f t="shared" si="40"/>
        <v>0</v>
      </c>
      <c r="H92" s="71">
        <f t="shared" si="40"/>
        <v>0</v>
      </c>
      <c r="I92" s="71">
        <f t="shared" si="40"/>
        <v>0</v>
      </c>
    </row>
    <row r="93" spans="1:9" x14ac:dyDescent="0.25">
      <c r="A93" s="189">
        <v>32</v>
      </c>
      <c r="B93" s="190"/>
      <c r="C93" s="191"/>
      <c r="D93" s="21" t="s">
        <v>25</v>
      </c>
      <c r="E93" s="36">
        <v>0</v>
      </c>
      <c r="F93" s="37">
        <v>0</v>
      </c>
      <c r="G93" s="37">
        <v>0</v>
      </c>
      <c r="H93" s="37">
        <v>0</v>
      </c>
      <c r="I93" s="38">
        <v>0</v>
      </c>
    </row>
    <row r="94" spans="1:9" ht="25.5" x14ac:dyDescent="0.25">
      <c r="A94" s="186">
        <v>4</v>
      </c>
      <c r="B94" s="187"/>
      <c r="C94" s="188"/>
      <c r="D94" s="72" t="s">
        <v>15</v>
      </c>
      <c r="E94" s="71">
        <f>E95</f>
        <v>0</v>
      </c>
      <c r="F94" s="71">
        <f t="shared" ref="F94:H94" si="41">F95</f>
        <v>0</v>
      </c>
      <c r="G94" s="71">
        <f t="shared" si="41"/>
        <v>0</v>
      </c>
      <c r="H94" s="71">
        <f t="shared" si="41"/>
        <v>0</v>
      </c>
      <c r="I94" s="71">
        <f>I95</f>
        <v>0</v>
      </c>
    </row>
    <row r="95" spans="1:9" ht="25.5" x14ac:dyDescent="0.25">
      <c r="A95" s="189">
        <v>42</v>
      </c>
      <c r="B95" s="190"/>
      <c r="C95" s="191"/>
      <c r="D95" s="30" t="s">
        <v>35</v>
      </c>
      <c r="E95" s="36">
        <v>0</v>
      </c>
      <c r="F95" s="37">
        <v>0</v>
      </c>
      <c r="G95" s="37">
        <v>0</v>
      </c>
      <c r="H95" s="37">
        <v>0</v>
      </c>
      <c r="I95" s="38">
        <v>0</v>
      </c>
    </row>
    <row r="96" spans="1:9" x14ac:dyDescent="0.25">
      <c r="A96" s="195" t="s">
        <v>97</v>
      </c>
      <c r="B96" s="196"/>
      <c r="C96" s="197"/>
      <c r="D96" s="84" t="s">
        <v>98</v>
      </c>
      <c r="E96" s="62">
        <f>E97+E99</f>
        <v>68259.489999999991</v>
      </c>
      <c r="F96" s="62">
        <f>F97+F99</f>
        <v>34000</v>
      </c>
      <c r="G96" s="62">
        <f>G97+G99</f>
        <v>34000</v>
      </c>
      <c r="H96" s="62">
        <f>H97+H99</f>
        <v>34000</v>
      </c>
      <c r="I96" s="62">
        <f t="shared" ref="I96" si="42">I97+I99</f>
        <v>34000</v>
      </c>
    </row>
    <row r="97" spans="1:9" x14ac:dyDescent="0.25">
      <c r="A97" s="186">
        <v>3</v>
      </c>
      <c r="B97" s="187"/>
      <c r="C97" s="188"/>
      <c r="D97" s="72" t="s">
        <v>13</v>
      </c>
      <c r="E97" s="71">
        <f>E98</f>
        <v>7924.61</v>
      </c>
      <c r="F97" s="71">
        <f>F98</f>
        <v>6000</v>
      </c>
      <c r="G97" s="71">
        <f>G98</f>
        <v>6000</v>
      </c>
      <c r="H97" s="71">
        <f t="shared" ref="H97:I97" si="43">H98</f>
        <v>6000</v>
      </c>
      <c r="I97" s="71">
        <f t="shared" si="43"/>
        <v>6000</v>
      </c>
    </row>
    <row r="98" spans="1:9" x14ac:dyDescent="0.25">
      <c r="A98" s="189">
        <v>32</v>
      </c>
      <c r="B98" s="190"/>
      <c r="C98" s="191"/>
      <c r="D98" s="30" t="s">
        <v>25</v>
      </c>
      <c r="E98" s="36">
        <v>7924.61</v>
      </c>
      <c r="F98" s="36">
        <v>6000</v>
      </c>
      <c r="G98" s="36">
        <v>6000</v>
      </c>
      <c r="H98" s="36">
        <v>6000</v>
      </c>
      <c r="I98" s="65">
        <v>6000</v>
      </c>
    </row>
    <row r="99" spans="1:9" ht="25.5" x14ac:dyDescent="0.25">
      <c r="A99" s="186">
        <v>4</v>
      </c>
      <c r="B99" s="187"/>
      <c r="C99" s="188"/>
      <c r="D99" s="72" t="s">
        <v>15</v>
      </c>
      <c r="E99" s="71">
        <f>E100</f>
        <v>60334.879999999997</v>
      </c>
      <c r="F99" s="71">
        <f>F100</f>
        <v>28000</v>
      </c>
      <c r="G99" s="71">
        <f>G100</f>
        <v>28000</v>
      </c>
      <c r="H99" s="71">
        <f t="shared" ref="H99:I99" si="44">H100</f>
        <v>28000</v>
      </c>
      <c r="I99" s="71">
        <f t="shared" si="44"/>
        <v>28000</v>
      </c>
    </row>
    <row r="100" spans="1:9" ht="25.5" x14ac:dyDescent="0.25">
      <c r="A100" s="189">
        <v>42</v>
      </c>
      <c r="B100" s="190"/>
      <c r="C100" s="191"/>
      <c r="D100" s="30" t="s">
        <v>63</v>
      </c>
      <c r="E100" s="36">
        <v>60334.879999999997</v>
      </c>
      <c r="F100" s="36">
        <v>28000</v>
      </c>
      <c r="G100" s="36">
        <v>28000</v>
      </c>
      <c r="H100" s="36">
        <v>28000</v>
      </c>
      <c r="I100" s="65">
        <v>28000</v>
      </c>
    </row>
    <row r="101" spans="1:9" ht="15" customHeight="1" x14ac:dyDescent="0.25">
      <c r="A101" s="195" t="s">
        <v>146</v>
      </c>
      <c r="B101" s="196"/>
      <c r="C101" s="197"/>
      <c r="D101" s="61" t="s">
        <v>67</v>
      </c>
      <c r="E101" s="62">
        <f>E102</f>
        <v>0</v>
      </c>
      <c r="F101" s="62">
        <f>F102</f>
        <v>0</v>
      </c>
      <c r="G101" s="62">
        <f t="shared" ref="F101:I102" si="45">G102</f>
        <v>0</v>
      </c>
      <c r="H101" s="62">
        <f t="shared" si="45"/>
        <v>0</v>
      </c>
      <c r="I101" s="62">
        <f t="shared" si="45"/>
        <v>0</v>
      </c>
    </row>
    <row r="102" spans="1:9" ht="25.5" x14ac:dyDescent="0.25">
      <c r="A102" s="186">
        <v>4</v>
      </c>
      <c r="B102" s="187"/>
      <c r="C102" s="188"/>
      <c r="D102" s="72" t="s">
        <v>15</v>
      </c>
      <c r="E102" s="71">
        <f>E103</f>
        <v>0</v>
      </c>
      <c r="F102" s="71">
        <f t="shared" si="45"/>
        <v>0</v>
      </c>
      <c r="G102" s="71">
        <f t="shared" si="45"/>
        <v>0</v>
      </c>
      <c r="H102" s="71">
        <f t="shared" si="45"/>
        <v>0</v>
      </c>
      <c r="I102" s="71">
        <f t="shared" si="45"/>
        <v>0</v>
      </c>
    </row>
    <row r="103" spans="1:9" ht="25.5" x14ac:dyDescent="0.25">
      <c r="A103" s="189">
        <v>42</v>
      </c>
      <c r="B103" s="190"/>
      <c r="C103" s="191"/>
      <c r="D103" s="21" t="s">
        <v>35</v>
      </c>
      <c r="E103" s="36">
        <v>0</v>
      </c>
      <c r="F103" s="37">
        <v>0</v>
      </c>
      <c r="G103" s="37">
        <v>0</v>
      </c>
      <c r="H103" s="37">
        <v>0</v>
      </c>
      <c r="I103" s="38">
        <v>0</v>
      </c>
    </row>
    <row r="104" spans="1:9" ht="30" x14ac:dyDescent="0.25">
      <c r="A104" s="213" t="s">
        <v>75</v>
      </c>
      <c r="B104" s="214"/>
      <c r="C104" s="215"/>
      <c r="D104" s="64" t="s">
        <v>76</v>
      </c>
      <c r="E104" s="63">
        <f>E105+E109+E113</f>
        <v>5667.22</v>
      </c>
      <c r="F104" s="63">
        <f>F105+F109+F113</f>
        <v>0</v>
      </c>
      <c r="G104" s="63">
        <f t="shared" ref="F104:I104" si="46">G105+G109+G113</f>
        <v>16300</v>
      </c>
      <c r="H104" s="63">
        <f t="shared" si="46"/>
        <v>16300</v>
      </c>
      <c r="I104" s="63">
        <f t="shared" si="46"/>
        <v>16300</v>
      </c>
    </row>
    <row r="105" spans="1:9" s="69" customFormat="1" ht="15.75" customHeight="1" x14ac:dyDescent="0.2">
      <c r="A105" s="195" t="s">
        <v>57</v>
      </c>
      <c r="B105" s="196"/>
      <c r="C105" s="197"/>
      <c r="D105" s="67" t="s">
        <v>58</v>
      </c>
      <c r="E105" s="62">
        <f>E106</f>
        <v>1969.1000000000001</v>
      </c>
      <c r="F105" s="62">
        <f t="shared" ref="F105:I105" si="47">F106</f>
        <v>0</v>
      </c>
      <c r="G105" s="62">
        <f t="shared" si="47"/>
        <v>6700</v>
      </c>
      <c r="H105" s="62">
        <f t="shared" si="47"/>
        <v>6700</v>
      </c>
      <c r="I105" s="62">
        <f t="shared" si="47"/>
        <v>6700</v>
      </c>
    </row>
    <row r="106" spans="1:9" x14ac:dyDescent="0.25">
      <c r="A106" s="186">
        <v>3</v>
      </c>
      <c r="B106" s="187"/>
      <c r="C106" s="188"/>
      <c r="D106" s="70" t="s">
        <v>13</v>
      </c>
      <c r="E106" s="71">
        <f>SUM(E107:E108)</f>
        <v>1969.1000000000001</v>
      </c>
      <c r="F106" s="71">
        <f t="shared" ref="F106:I106" si="48">SUM(F107:F108)</f>
        <v>0</v>
      </c>
      <c r="G106" s="71">
        <f t="shared" si="48"/>
        <v>6700</v>
      </c>
      <c r="H106" s="71">
        <f t="shared" si="48"/>
        <v>6700</v>
      </c>
      <c r="I106" s="71">
        <f t="shared" si="48"/>
        <v>6700</v>
      </c>
    </row>
    <row r="107" spans="1:9" x14ac:dyDescent="0.25">
      <c r="A107" s="189">
        <v>31</v>
      </c>
      <c r="B107" s="190"/>
      <c r="C107" s="191"/>
      <c r="D107" s="66" t="s">
        <v>14</v>
      </c>
      <c r="E107" s="36">
        <v>1954.16</v>
      </c>
      <c r="F107" s="36">
        <v>0</v>
      </c>
      <c r="G107" s="36">
        <v>6700</v>
      </c>
      <c r="H107" s="36">
        <v>6700</v>
      </c>
      <c r="I107" s="36">
        <v>6700</v>
      </c>
    </row>
    <row r="108" spans="1:9" x14ac:dyDescent="0.25">
      <c r="A108" s="189">
        <v>32</v>
      </c>
      <c r="B108" s="190"/>
      <c r="C108" s="191"/>
      <c r="D108" s="66" t="s">
        <v>25</v>
      </c>
      <c r="E108" s="36">
        <v>14.94</v>
      </c>
      <c r="F108" s="36">
        <v>0</v>
      </c>
      <c r="G108" s="36">
        <v>0</v>
      </c>
      <c r="H108" s="36">
        <v>0</v>
      </c>
      <c r="I108" s="36">
        <v>0</v>
      </c>
    </row>
    <row r="109" spans="1:9" x14ac:dyDescent="0.25">
      <c r="A109" s="192" t="s">
        <v>77</v>
      </c>
      <c r="B109" s="193"/>
      <c r="C109" s="194"/>
      <c r="D109" s="68" t="s">
        <v>83</v>
      </c>
      <c r="E109" s="62">
        <f>E110</f>
        <v>744.47</v>
      </c>
      <c r="F109" s="62">
        <f t="shared" ref="F109:I109" si="49">F110</f>
        <v>0</v>
      </c>
      <c r="G109" s="62">
        <f t="shared" si="49"/>
        <v>0</v>
      </c>
      <c r="H109" s="62">
        <f t="shared" si="49"/>
        <v>0</v>
      </c>
      <c r="I109" s="62">
        <f t="shared" si="49"/>
        <v>0</v>
      </c>
    </row>
    <row r="110" spans="1:9" x14ac:dyDescent="0.25">
      <c r="A110" s="186">
        <v>3</v>
      </c>
      <c r="B110" s="187"/>
      <c r="C110" s="188"/>
      <c r="D110" s="70" t="s">
        <v>13</v>
      </c>
      <c r="E110" s="71">
        <f>SUM(E111:E112)</f>
        <v>744.47</v>
      </c>
      <c r="F110" s="71">
        <f t="shared" ref="F110:I110" si="50">SUM(F111:F112)</f>
        <v>0</v>
      </c>
      <c r="G110" s="71">
        <f t="shared" si="50"/>
        <v>0</v>
      </c>
      <c r="H110" s="71">
        <f t="shared" si="50"/>
        <v>0</v>
      </c>
      <c r="I110" s="71">
        <f t="shared" si="50"/>
        <v>0</v>
      </c>
    </row>
    <row r="111" spans="1:9" x14ac:dyDescent="0.25">
      <c r="A111" s="189">
        <v>31</v>
      </c>
      <c r="B111" s="190"/>
      <c r="C111" s="191"/>
      <c r="D111" s="66" t="s">
        <v>14</v>
      </c>
      <c r="E111" s="36">
        <v>744.47</v>
      </c>
      <c r="F111" s="36">
        <v>0</v>
      </c>
      <c r="G111" s="36">
        <v>0</v>
      </c>
      <c r="H111" s="36">
        <v>0</v>
      </c>
      <c r="I111" s="36">
        <v>0</v>
      </c>
    </row>
    <row r="112" spans="1:9" x14ac:dyDescent="0.25">
      <c r="A112" s="189">
        <v>32</v>
      </c>
      <c r="B112" s="190"/>
      <c r="C112" s="191"/>
      <c r="D112" s="66" t="s">
        <v>25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</row>
    <row r="113" spans="1:9" x14ac:dyDescent="0.25">
      <c r="A113" s="192" t="s">
        <v>146</v>
      </c>
      <c r="B113" s="193"/>
      <c r="C113" s="194"/>
      <c r="D113" s="68" t="s">
        <v>43</v>
      </c>
      <c r="E113" s="62">
        <f>E114</f>
        <v>2953.65</v>
      </c>
      <c r="F113" s="62">
        <f t="shared" ref="F113:I113" si="51">F114</f>
        <v>0</v>
      </c>
      <c r="G113" s="62">
        <f t="shared" si="51"/>
        <v>9600</v>
      </c>
      <c r="H113" s="62">
        <f t="shared" si="51"/>
        <v>9600</v>
      </c>
      <c r="I113" s="62">
        <f t="shared" si="51"/>
        <v>9600</v>
      </c>
    </row>
    <row r="114" spans="1:9" x14ac:dyDescent="0.25">
      <c r="A114" s="186">
        <v>3</v>
      </c>
      <c r="B114" s="187"/>
      <c r="C114" s="188"/>
      <c r="D114" s="70" t="s">
        <v>13</v>
      </c>
      <c r="E114" s="71">
        <f>SUM(E115:E116)</f>
        <v>2953.65</v>
      </c>
      <c r="F114" s="71">
        <f t="shared" ref="F114:I114" si="52">SUM(F115:F116)</f>
        <v>0</v>
      </c>
      <c r="G114" s="71">
        <f t="shared" si="52"/>
        <v>9600</v>
      </c>
      <c r="H114" s="71">
        <f t="shared" si="52"/>
        <v>9600</v>
      </c>
      <c r="I114" s="71">
        <f t="shared" si="52"/>
        <v>9600</v>
      </c>
    </row>
    <row r="115" spans="1:9" x14ac:dyDescent="0.25">
      <c r="A115" s="189">
        <v>31</v>
      </c>
      <c r="B115" s="190"/>
      <c r="C115" s="191"/>
      <c r="D115" s="66" t="s">
        <v>14</v>
      </c>
      <c r="E115" s="36">
        <v>2931.25</v>
      </c>
      <c r="F115" s="36">
        <v>0</v>
      </c>
      <c r="G115" s="36">
        <v>9600</v>
      </c>
      <c r="H115" s="36">
        <v>9600</v>
      </c>
      <c r="I115" s="36">
        <v>9600</v>
      </c>
    </row>
    <row r="116" spans="1:9" x14ac:dyDescent="0.25">
      <c r="A116" s="189">
        <v>32</v>
      </c>
      <c r="B116" s="190"/>
      <c r="C116" s="191"/>
      <c r="D116" s="66" t="s">
        <v>25</v>
      </c>
      <c r="E116" s="36">
        <v>22.4</v>
      </c>
      <c r="F116" s="36">
        <v>0</v>
      </c>
      <c r="G116" s="36">
        <v>0</v>
      </c>
      <c r="H116" s="36">
        <v>0</v>
      </c>
      <c r="I116" s="36">
        <v>0</v>
      </c>
    </row>
  </sheetData>
  <mergeCells count="114">
    <mergeCell ref="A39:C39"/>
    <mergeCell ref="A44:C44"/>
    <mergeCell ref="A45:C45"/>
    <mergeCell ref="A46:C46"/>
    <mergeCell ref="A47:C47"/>
    <mergeCell ref="A48:C48"/>
    <mergeCell ref="A49:C49"/>
    <mergeCell ref="A55:C55"/>
    <mergeCell ref="A60:C60"/>
    <mergeCell ref="A6:C6"/>
    <mergeCell ref="A7:C7"/>
    <mergeCell ref="A1:I1"/>
    <mergeCell ref="A3:I3"/>
    <mergeCell ref="A5:C5"/>
    <mergeCell ref="A112:C112"/>
    <mergeCell ref="A87:C87"/>
    <mergeCell ref="A88:C88"/>
    <mergeCell ref="A89:C89"/>
    <mergeCell ref="A109:C109"/>
    <mergeCell ref="A110:C110"/>
    <mergeCell ref="A94:C94"/>
    <mergeCell ref="A95:C95"/>
    <mergeCell ref="A104:C104"/>
    <mergeCell ref="A105:C105"/>
    <mergeCell ref="A106:C106"/>
    <mergeCell ref="A107:C107"/>
    <mergeCell ref="A108:C108"/>
    <mergeCell ref="A103:C103"/>
    <mergeCell ref="A90:C90"/>
    <mergeCell ref="A91:C91"/>
    <mergeCell ref="A11:C11"/>
    <mergeCell ref="A12:C12"/>
    <mergeCell ref="A13:C13"/>
    <mergeCell ref="A8:C8"/>
    <mergeCell ref="A9:C9"/>
    <mergeCell ref="A10:C10"/>
    <mergeCell ref="A93:C93"/>
    <mergeCell ref="A102:C102"/>
    <mergeCell ref="A15:C15"/>
    <mergeCell ref="A30:C30"/>
    <mergeCell ref="A31:C31"/>
    <mergeCell ref="A35:C35"/>
    <mergeCell ref="A36:C36"/>
    <mergeCell ref="A32:C32"/>
    <mergeCell ref="A33:C33"/>
    <mergeCell ref="A34:C34"/>
    <mergeCell ref="A40:C40"/>
    <mergeCell ref="A41:C41"/>
    <mergeCell ref="A42:C42"/>
    <mergeCell ref="A14:C14"/>
    <mergeCell ref="A83:C83"/>
    <mergeCell ref="A84:C84"/>
    <mergeCell ref="A23:C23"/>
    <mergeCell ref="A37:C37"/>
    <mergeCell ref="A38:C38"/>
    <mergeCell ref="A43:C43"/>
    <mergeCell ref="A56:C56"/>
    <mergeCell ref="A24:C24"/>
    <mergeCell ref="A16:C16"/>
    <mergeCell ref="A17:C17"/>
    <mergeCell ref="A18:C18"/>
    <mergeCell ref="A19:C19"/>
    <mergeCell ref="A22:C22"/>
    <mergeCell ref="A20:C20"/>
    <mergeCell ref="A21:C21"/>
    <mergeCell ref="A27:C27"/>
    <mergeCell ref="A25:C25"/>
    <mergeCell ref="A26:C26"/>
    <mergeCell ref="A28:C28"/>
    <mergeCell ref="A57:C57"/>
    <mergeCell ref="A58:C58"/>
    <mergeCell ref="A73:C73"/>
    <mergeCell ref="A74:C74"/>
    <mergeCell ref="A80:C80"/>
    <mergeCell ref="A82:C82"/>
    <mergeCell ref="A75:C75"/>
    <mergeCell ref="A77:C77"/>
    <mergeCell ref="A78:C78"/>
    <mergeCell ref="A59:C59"/>
    <mergeCell ref="A67:C67"/>
    <mergeCell ref="A68:C68"/>
    <mergeCell ref="A69:C69"/>
    <mergeCell ref="A51:C51"/>
    <mergeCell ref="A52:C52"/>
    <mergeCell ref="A50:C50"/>
    <mergeCell ref="A54:C54"/>
    <mergeCell ref="A62:C62"/>
    <mergeCell ref="A63:C63"/>
    <mergeCell ref="A64:C64"/>
    <mergeCell ref="A79:C79"/>
    <mergeCell ref="A81:C81"/>
    <mergeCell ref="A29:C29"/>
    <mergeCell ref="A53:C53"/>
    <mergeCell ref="A65:C65"/>
    <mergeCell ref="A66:C66"/>
    <mergeCell ref="A113:C113"/>
    <mergeCell ref="A114:C114"/>
    <mergeCell ref="A115:C115"/>
    <mergeCell ref="A116:C116"/>
    <mergeCell ref="A76:C76"/>
    <mergeCell ref="A96:C96"/>
    <mergeCell ref="A97:C97"/>
    <mergeCell ref="A98:C98"/>
    <mergeCell ref="A99:C99"/>
    <mergeCell ref="A100:C100"/>
    <mergeCell ref="A85:C85"/>
    <mergeCell ref="A111:C111"/>
    <mergeCell ref="A92:C92"/>
    <mergeCell ref="A101:C101"/>
    <mergeCell ref="A86:C86"/>
    <mergeCell ref="A61:C61"/>
    <mergeCell ref="A70:C70"/>
    <mergeCell ref="A71:C71"/>
    <mergeCell ref="A72:C72"/>
  </mergeCells>
  <pageMargins left="0.7" right="0.7" top="0.75" bottom="0.75" header="0.3" footer="0.3"/>
  <pageSetup paperSize="9" scale="71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Račun finaciranja</vt:lpstr>
      <vt:lpstr>Rashodi prema funkcijskoj kl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Antonija Kiš</cp:lastModifiedBy>
  <cp:lastPrinted>2025-11-20T12:16:53Z</cp:lastPrinted>
  <dcterms:created xsi:type="dcterms:W3CDTF">2022-08-12T12:51:27Z</dcterms:created>
  <dcterms:modified xsi:type="dcterms:W3CDTF">2025-11-20T12:17:51Z</dcterms:modified>
</cp:coreProperties>
</file>