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kis\Desktop\PLAN 2025\4. rebalans\"/>
    </mc:Choice>
  </mc:AlternateContent>
  <xr:revisionPtr revIDLastSave="0" documentId="13_ncr:1_{8F6D877A-9693-4256-8F1C-614750821266}" xr6:coauthVersionLast="37" xr6:coauthVersionMax="37" xr10:uidLastSave="{00000000-0000-0000-0000-000000000000}"/>
  <bookViews>
    <workbookView xWindow="0" yWindow="0" windowWidth="28800" windowHeight="12225" firstSheet="2" activeTab="6" xr2:uid="{00000000-000D-0000-FFFF-FFFF00000000}"/>
  </bookViews>
  <sheets>
    <sheet name="SAŽETAK" sheetId="1" r:id="rId1"/>
    <sheet name="Račun prihoda i rashoda" sheetId="9" r:id="rId2"/>
    <sheet name="Prihodi i rashodi po izvorima" sheetId="3" r:id="rId3"/>
    <sheet name="Račun finaciranja" sheetId="8" r:id="rId4"/>
    <sheet name="Rashodi prema funkcijskoj kl" sheetId="5" r:id="rId5"/>
    <sheet name="Račun financiranja po izvorima" sheetId="6" r:id="rId6"/>
    <sheet name="POSEBNI DIO" sheetId="7" r:id="rId7"/>
    <sheet name="List2" sheetId="2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9" l="1"/>
  <c r="F42" i="9" s="1"/>
  <c r="F46" i="3"/>
  <c r="F96" i="3"/>
  <c r="E96" i="3"/>
  <c r="F98" i="3"/>
  <c r="F81" i="3"/>
  <c r="F62" i="3"/>
  <c r="F47" i="3"/>
  <c r="F117" i="3"/>
  <c r="F116" i="3" s="1"/>
  <c r="F133" i="3" s="1"/>
  <c r="F11" i="3"/>
  <c r="E11" i="3"/>
  <c r="F73" i="7"/>
  <c r="E73" i="7"/>
  <c r="F70" i="7"/>
  <c r="F69" i="7" s="1"/>
  <c r="E70" i="7"/>
  <c r="E69" i="7" s="1"/>
  <c r="F66" i="7"/>
  <c r="F63" i="7"/>
  <c r="E63" i="7"/>
  <c r="F44" i="7"/>
  <c r="E44" i="7"/>
  <c r="F50" i="7"/>
  <c r="E24" i="9" l="1"/>
  <c r="F34" i="3"/>
  <c r="F67" i="7"/>
  <c r="E67" i="7"/>
  <c r="E66" i="7" s="1"/>
  <c r="F24" i="9" l="1"/>
  <c r="E80" i="7" l="1"/>
  <c r="F80" i="7"/>
  <c r="E57" i="7"/>
  <c r="F57" i="7"/>
  <c r="E23" i="7"/>
  <c r="F23" i="7"/>
  <c r="E113" i="3"/>
  <c r="F113" i="3"/>
  <c r="E34" i="3"/>
  <c r="F97" i="7" l="1"/>
  <c r="F99" i="7"/>
  <c r="F96" i="7" l="1"/>
  <c r="E16" i="3"/>
  <c r="E18" i="3"/>
  <c r="E20" i="3"/>
  <c r="E23" i="3"/>
  <c r="E26" i="3"/>
  <c r="F40" i="9"/>
  <c r="E40" i="9"/>
  <c r="E23" i="9"/>
  <c r="F23" i="9"/>
  <c r="F16" i="9"/>
  <c r="E16" i="9"/>
  <c r="E8" i="8"/>
  <c r="F8" i="8"/>
  <c r="F11" i="8"/>
  <c r="E11" i="8"/>
  <c r="E9" i="6"/>
  <c r="E8" i="6" s="1"/>
  <c r="F9" i="6"/>
  <c r="F8" i="6" s="1"/>
  <c r="E12" i="6"/>
  <c r="E11" i="6" s="1"/>
  <c r="F12" i="6"/>
  <c r="F11" i="6" s="1"/>
  <c r="E10" i="3" l="1"/>
  <c r="E33" i="9"/>
  <c r="E42" i="9" s="1"/>
  <c r="E10" i="9"/>
  <c r="E18" i="9" s="1"/>
  <c r="F10" i="9"/>
  <c r="F18" i="9" s="1"/>
  <c r="E97" i="7" l="1"/>
  <c r="E99" i="7"/>
  <c r="E96" i="7" l="1"/>
  <c r="E62" i="7"/>
  <c r="F62" i="7"/>
  <c r="E53" i="7"/>
  <c r="E52" i="7" s="1"/>
  <c r="F53" i="7"/>
  <c r="F52" i="7" s="1"/>
  <c r="E13" i="7" l="1"/>
  <c r="E12" i="7" s="1"/>
  <c r="E11" i="7" s="1"/>
  <c r="F13" i="7"/>
  <c r="F12" i="7" s="1"/>
  <c r="F11" i="7" s="1"/>
  <c r="B12" i="5"/>
  <c r="C12" i="5"/>
  <c r="E33" i="3"/>
  <c r="F33" i="3"/>
  <c r="F8" i="1" l="1"/>
  <c r="B11" i="5" l="1"/>
  <c r="B10" i="5" s="1"/>
  <c r="C11" i="5"/>
  <c r="C10" i="5" s="1"/>
  <c r="E117" i="3" l="1"/>
  <c r="E116" i="3" s="1"/>
  <c r="E98" i="3"/>
  <c r="E81" i="3"/>
  <c r="E62" i="3"/>
  <c r="E47" i="3"/>
  <c r="F16" i="3"/>
  <c r="F18" i="3"/>
  <c r="F20" i="3"/>
  <c r="F23" i="3"/>
  <c r="E25" i="3"/>
  <c r="E28" i="3" s="1"/>
  <c r="F26" i="3"/>
  <c r="F25" i="3" s="1"/>
  <c r="E46" i="3" l="1"/>
  <c r="E133" i="3" s="1"/>
  <c r="F10" i="3"/>
  <c r="F28" i="3" s="1"/>
  <c r="E20" i="7"/>
  <c r="F20" i="7"/>
  <c r="E31" i="7"/>
  <c r="F31" i="7"/>
  <c r="E35" i="7"/>
  <c r="F35" i="7"/>
  <c r="E41" i="7"/>
  <c r="E40" i="7" s="1"/>
  <c r="F41" i="7"/>
  <c r="F40" i="7" s="1"/>
  <c r="E50" i="7"/>
  <c r="E60" i="7"/>
  <c r="E59" i="7" s="1"/>
  <c r="F60" i="7"/>
  <c r="F59" i="7" s="1"/>
  <c r="E82" i="7"/>
  <c r="F82" i="7"/>
  <c r="E88" i="7"/>
  <c r="E87" i="7" s="1"/>
  <c r="F88" i="7"/>
  <c r="F87" i="7" s="1"/>
  <c r="E110" i="7"/>
  <c r="E109" i="7" s="1"/>
  <c r="F110" i="7"/>
  <c r="F109" i="7" s="1"/>
  <c r="F30" i="7" l="1"/>
  <c r="E79" i="7"/>
  <c r="E30" i="7"/>
  <c r="F79" i="7"/>
  <c r="E106" i="7"/>
  <c r="E105" i="7" s="1"/>
  <c r="E104" i="7" s="1"/>
  <c r="F106" i="7"/>
  <c r="F105" i="7" s="1"/>
  <c r="F104" i="7" s="1"/>
  <c r="E102" i="7"/>
  <c r="E101" i="7" s="1"/>
  <c r="F102" i="7"/>
  <c r="F101" i="7" s="1"/>
  <c r="E94" i="7"/>
  <c r="F94" i="7"/>
  <c r="E92" i="7"/>
  <c r="F92" i="7"/>
  <c r="E85" i="7"/>
  <c r="E84" i="7" s="1"/>
  <c r="F85" i="7"/>
  <c r="F84" i="7" s="1"/>
  <c r="E77" i="7"/>
  <c r="F77" i="7"/>
  <c r="E48" i="7"/>
  <c r="F48" i="7"/>
  <c r="E38" i="7"/>
  <c r="E37" i="7" s="1"/>
  <c r="F38" i="7"/>
  <c r="F37" i="7" s="1"/>
  <c r="E28" i="7"/>
  <c r="F28" i="7"/>
  <c r="F22" i="7" s="1"/>
  <c r="E17" i="7"/>
  <c r="E16" i="7" s="1"/>
  <c r="F17" i="7"/>
  <c r="F16" i="7" s="1"/>
  <c r="E9" i="7"/>
  <c r="E8" i="7" s="1"/>
  <c r="E7" i="7" s="1"/>
  <c r="F9" i="7"/>
  <c r="F8" i="7" s="1"/>
  <c r="F7" i="7" s="1"/>
  <c r="E91" i="7" l="1"/>
  <c r="E90" i="7" s="1"/>
  <c r="E43" i="7"/>
  <c r="E22" i="7"/>
  <c r="E72" i="7"/>
  <c r="F91" i="7"/>
  <c r="F90" i="7" s="1"/>
  <c r="F72" i="7"/>
  <c r="F43" i="7"/>
  <c r="F15" i="7" l="1"/>
  <c r="F6" i="7" s="1"/>
  <c r="E15" i="7"/>
  <c r="E6" i="7" s="1"/>
  <c r="F21" i="1"/>
  <c r="G21" i="1"/>
  <c r="F11" i="1"/>
  <c r="F14" i="1" s="1"/>
  <c r="F30" i="1" s="1"/>
  <c r="G11" i="1"/>
  <c r="G8" i="1"/>
  <c r="G14" i="1" l="1"/>
  <c r="G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F24" authorId="0" shapeId="0" xr:uid="{F9D9293F-8A6A-4C60-81F0-03F743CABA54}">
      <text>
        <r>
          <rPr>
            <b/>
            <sz val="9"/>
            <color indexed="81"/>
            <rFont val="Segoe UI"/>
            <charset val="1"/>
          </rPr>
          <t>Antonija Kiš:</t>
        </r>
        <r>
          <rPr>
            <sz val="9"/>
            <color indexed="81"/>
            <rFont val="Segoe UI"/>
            <charset val="1"/>
          </rPr>
          <t xml:space="preserve">
tu je i cijeli iznos za PUN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E18" authorId="0" shapeId="0" xr:uid="{C6EF7140-B5E6-4026-B76B-48E24A31989E}">
      <text>
        <r>
          <rPr>
            <b/>
            <sz val="9"/>
            <color indexed="81"/>
            <rFont val="Segoe UI"/>
            <family val="2"/>
            <charset val="238"/>
          </rPr>
          <t>Antonija Kiš:</t>
        </r>
        <r>
          <rPr>
            <sz val="9"/>
            <color indexed="81"/>
            <rFont val="Segoe UI"/>
            <family val="2"/>
            <charset val="238"/>
          </rPr>
          <t xml:space="preserve">
DEC+fokus</t>
        </r>
      </text>
    </comment>
  </commentList>
</comments>
</file>

<file path=xl/sharedStrings.xml><?xml version="1.0" encoding="utf-8"?>
<sst xmlns="http://schemas.openxmlformats.org/spreadsheetml/2006/main" count="402" uniqueCount="149">
  <si>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</si>
  <si>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</si>
  <si>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</si>
  <si>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</si>
  <si>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</si>
  <si>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</si>
  <si>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</si>
  <si>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</si>
  <si>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</si>
  <si>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</si>
  <si>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</si>
  <si>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</si>
  <si>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</si>
  <si>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</si>
  <si>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</si>
  <si>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</si>
  <si>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</si>
  <si>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</si>
  <si>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</si>
  <si>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</si>
  <si>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</si>
  <si>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</si>
  <si>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</si>
  <si>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</si>
  <si>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</si>
  <si>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</si>
  <si>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</si>
  <si>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</si>
  <si>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</si>
  <si>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</si>
  <si>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</si>
  <si>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</si>
  <si>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</si>
  <si>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</si>
  <si>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</si>
  <si>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</si>
  <si>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</si>
  <si>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</si>
  <si>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</si>
  <si>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</si>
  <si>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</si>
  <si>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</si>
  <si>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</si>
  <si>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</si>
  <si>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</si>
  <si>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</si>
  <si>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</si>
  <si>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</si>
  <si>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 xml:space="preserve">Pomoći MZO </t>
  </si>
  <si>
    <t>Prihodi od imovine</t>
  </si>
  <si>
    <t>Prihodi od upravnih i administrativnih pristojbi, prihodi po posebnim propisima i naknada</t>
  </si>
  <si>
    <t>Prihodi za posebne namjene</t>
  </si>
  <si>
    <t xml:space="preserve">Prihodi od prodaje proizvoda i robe te pruženih usluga, prihodi od donacija te povrati po protestiranim jamstvima </t>
  </si>
  <si>
    <t>Prihodi od nefinancijske imovine</t>
  </si>
  <si>
    <t>Donacije</t>
  </si>
  <si>
    <t>Pomoći - MZO</t>
  </si>
  <si>
    <t xml:space="preserve">Ostale pomoći </t>
  </si>
  <si>
    <t>Financijski rashodi</t>
  </si>
  <si>
    <t>Naknade građanima i kućanstvima na temelju osiguranja</t>
  </si>
  <si>
    <t>Opći prihodi i primici - višak</t>
  </si>
  <si>
    <t>Vlastiti prihodi - višak</t>
  </si>
  <si>
    <t>Prihodi za posebne namjene - višak</t>
  </si>
  <si>
    <t>Pomoći - MZO - višak</t>
  </si>
  <si>
    <t>Ostale pomoći - višak</t>
  </si>
  <si>
    <t>Donacije - višak</t>
  </si>
  <si>
    <t xml:space="preserve">Prihodi od nefinancijske imovine - višak </t>
  </si>
  <si>
    <t xml:space="preserve">09 Obrazovanje </t>
  </si>
  <si>
    <t xml:space="preserve">0922 Više srednjoškolsko obrazovanje </t>
  </si>
  <si>
    <t>Program javnih potreba u školstvu</t>
  </si>
  <si>
    <t xml:space="preserve">PROGRAM 1001                        </t>
  </si>
  <si>
    <t xml:space="preserve">Školska natjecanja i smotre </t>
  </si>
  <si>
    <t xml:space="preserve">Aktivnost A100007 </t>
  </si>
  <si>
    <t>Izvor financiranja 11</t>
  </si>
  <si>
    <t xml:space="preserve">Opći prihodi i primici </t>
  </si>
  <si>
    <t xml:space="preserve">Aktivnost A1000011 </t>
  </si>
  <si>
    <t>Redovni program SŠ</t>
  </si>
  <si>
    <t>Izvor financiranja 31</t>
  </si>
  <si>
    <t>Naknade građanima i kućanstvima na temelju osiguranja  i druge naknade</t>
  </si>
  <si>
    <t xml:space="preserve">Rashodi za nabavu proizvedene dugotrajne imovine </t>
  </si>
  <si>
    <t>Izvor financiranja 41</t>
  </si>
  <si>
    <t xml:space="preserve">Prihodi za posebne namjene </t>
  </si>
  <si>
    <t>Izvor financiranja 51</t>
  </si>
  <si>
    <t xml:space="preserve">Pomoći - MZO </t>
  </si>
  <si>
    <t>Izvor financiranja 52</t>
  </si>
  <si>
    <t>Izvor financiranja 61</t>
  </si>
  <si>
    <t xml:space="preserve">Donacije </t>
  </si>
  <si>
    <t>Izvor financiranja 71</t>
  </si>
  <si>
    <t xml:space="preserve">Prihodi od prodaje nefinacijske imovine i nadoknade šteta  s osnova osiguranja </t>
  </si>
  <si>
    <t>Kapitalni projekt K100002</t>
  </si>
  <si>
    <t>Ulaganja u objekte školstva</t>
  </si>
  <si>
    <t xml:space="preserve">Tekući projekt T100004 </t>
  </si>
  <si>
    <t>Osiguravanje pomoćnika u nastavi učenicima s teškoćama</t>
  </si>
  <si>
    <t>Izvor financiranja 92</t>
  </si>
  <si>
    <t xml:space="preserve">Vlastiti prihodi - višak </t>
  </si>
  <si>
    <t>Opći prihodi i primici - manjak</t>
  </si>
  <si>
    <t xml:space="preserve">Manjak poslovanja </t>
  </si>
  <si>
    <t xml:space="preserve">Pomoći - MZO - manjak poslovanja </t>
  </si>
  <si>
    <t xml:space="preserve">Donacije - višak </t>
  </si>
  <si>
    <t>Prihodi od prodaje nefinacijske imovine i nadoknade šteta  s osnova osiguranja - višak</t>
  </si>
  <si>
    <t xml:space="preserve">Opći prihodi i primici - višak </t>
  </si>
  <si>
    <t xml:space="preserve">Ukupni prihodi: </t>
  </si>
  <si>
    <t xml:space="preserve">Ukupni rashodi: </t>
  </si>
  <si>
    <t xml:space="preserve">092 Srednjoškolsko obrazovanje </t>
  </si>
  <si>
    <t xml:space="preserve">Prihodi od nefinancijske imovine </t>
  </si>
  <si>
    <t xml:space="preserve">VIŠAK KORIŠTEN ZA POKRIĆE RASHODA </t>
  </si>
  <si>
    <t xml:space="preserve">Vlastiti izvori </t>
  </si>
  <si>
    <t xml:space="preserve">Rezultat poslovanja </t>
  </si>
  <si>
    <t>93</t>
  </si>
  <si>
    <t>Prihodi od nefinancijske imovine - višak</t>
  </si>
  <si>
    <t xml:space="preserve">Prihodi za posebne namjene - višak </t>
  </si>
  <si>
    <t>Ostale pomoći  - višak</t>
  </si>
  <si>
    <t>Aktivnost A100010</t>
  </si>
  <si>
    <t>Školska kuhinja</t>
  </si>
  <si>
    <t>Pomoći EU</t>
  </si>
  <si>
    <t xml:space="preserve">Pomoći EU - višak </t>
  </si>
  <si>
    <t xml:space="preserve">Pomoći - Agencija za plaćanja u poljoprivredi </t>
  </si>
  <si>
    <t>Pomoći - Agencija za plaćanja u poljoprivredi - višak</t>
  </si>
  <si>
    <t>Ostali rashodi</t>
  </si>
  <si>
    <t>Izvor financiranja 53</t>
  </si>
  <si>
    <t>Izvor financiranja 13</t>
  </si>
  <si>
    <t>Opći prihodi srednje škole</t>
  </si>
  <si>
    <t>B. RAČUN FINANCIRANJA PREMA IZVORIMA FINACIRANJA</t>
  </si>
  <si>
    <t xml:space="preserve">B. RAČUN FINANCIRANJA PREMA EKONOMSKOJ KLASIFIKACIJI </t>
  </si>
  <si>
    <t>PRIHODI POSLOVANJA PREMA IZVORIMA FINANCIRANJA</t>
  </si>
  <si>
    <t>PRIHODI POSLOVANJA PREMA EKONOMSKOJ KLASIFIKACIJI</t>
  </si>
  <si>
    <t xml:space="preserve">RASHODI POSLOVANJA  PREMA EKONOMSKOJ KLASIFIKACIJI </t>
  </si>
  <si>
    <t>Plan za 2025.</t>
  </si>
  <si>
    <t>UKUPAN DONOS VIŠKA / MANJKA IZ PRETHODNE(IH) GODINE</t>
  </si>
  <si>
    <t xml:space="preserve">Vlastiti prihodi    </t>
  </si>
  <si>
    <t xml:space="preserve">Rashodi za nabavu proizvedene nefinancijske imovine </t>
  </si>
  <si>
    <t>Vlastiti prihodi-višak</t>
  </si>
  <si>
    <t>Ostale pomoći-višak</t>
  </si>
  <si>
    <t>Novi plan za 2025.</t>
  </si>
  <si>
    <t>Pomoći EU - višak</t>
  </si>
  <si>
    <t xml:space="preserve"> 4. REBALNS FINANCIJSKOG PLANA PRORAČUNSKOG KORISNIKA SREDNJA ŠKOLA TINA UJEVIĆA ZA 2025. GODINU</t>
  </si>
  <si>
    <t xml:space="preserve">Tekuće pomoći međunarodnim organizacijama te institucijama i tijelima EU </t>
  </si>
  <si>
    <t>Izvor financiranja 57</t>
  </si>
  <si>
    <t xml:space="preserve">Pomoći iz gradskih proračuna </t>
  </si>
  <si>
    <t>Rashodi za nabavku nefinancijske imovine</t>
  </si>
  <si>
    <t xml:space="preserve">Rashodi za zaposlene </t>
  </si>
  <si>
    <t>4. REBALANS FINANCIJSKOG PLANA PRORAČUNSKOG KORISNIKA     SREDNJA ŠKOLA TINA UJEVIĆA ZA 2025. GODINU</t>
  </si>
  <si>
    <t>4. REBALANS FINANCIJSKOG PLANA PRORAČUNSKOG KORISNIKA SREDNJA ŠKOLA TINA UJEVIĆA ZA 2025. GODINU</t>
  </si>
  <si>
    <t>4. REBALANS FINANCIJSKOG PLANA PRORAČUNSKOG KORISNIKA                                                                                                             SREDNJA ŠKOLA TINA UJEVIĆA ZA 2025. GODINU</t>
  </si>
  <si>
    <t>4. REBALANS FINANCIJSKOG PLANA PRORAČUNSKOG KORISNIKA SREDNJA ŠKOLA TINA UJEVIĆA              ZA 2025. GODINU</t>
  </si>
  <si>
    <t xml:space="preserve">Pomoći iz gradskih i općinskih proračuna </t>
  </si>
  <si>
    <t xml:space="preserve">Tekuće pomoći međunarodnim organizacijama te institucijama EU </t>
  </si>
  <si>
    <t xml:space="preserve">Pomoći EU   </t>
  </si>
  <si>
    <t>4. REBALANS FINANCIJSKOG PLANA PRORAČUNSKOG KORISNIKA SREDNJA ŠKOLA TINA UJEVIĆA                ZA 2025. GODINU</t>
  </si>
  <si>
    <t xml:space="preserve"> 4. REBALANS FINANCIJSKOG PLANA PRORAČUNSKOG KORISNIKA                                              SREDNJA ŠKOLA TINA UJEVIĆA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</si>
</sst>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C00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4" fontId="3" fillId="5" borderId="4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left" vertical="center"/>
    </xf>
    <xf numFmtId="0" fontId="0" fillId="0" borderId="0" xfId="0" applyFill="1"/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4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Fill="1"/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4" fontId="3" fillId="6" borderId="4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0" fillId="2" borderId="3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18" fillId="0" borderId="3" xfId="0" applyFont="1" applyBorder="1"/>
    <xf numFmtId="0" fontId="10" fillId="4" borderId="3" xfId="0" quotePrefix="1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4" fontId="0" fillId="0" borderId="0" xfId="0" applyNumberFormat="1"/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vertical="center" wrapText="1"/>
    </xf>
    <xf numFmtId="0" fontId="20" fillId="4" borderId="3" xfId="0" applyFont="1" applyFill="1" applyBorder="1" applyAlignment="1">
      <alignment horizontal="left" vertical="top"/>
    </xf>
    <xf numFmtId="0" fontId="20" fillId="4" borderId="3" xfId="0" applyFont="1" applyFill="1" applyBorder="1"/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wrapText="1"/>
    </xf>
    <xf numFmtId="0" fontId="19" fillId="0" borderId="3" xfId="0" applyFont="1" applyBorder="1"/>
    <xf numFmtId="0" fontId="20" fillId="7" borderId="3" xfId="0" applyFont="1" applyFill="1" applyBorder="1"/>
    <xf numFmtId="0" fontId="19" fillId="7" borderId="3" xfId="0" applyFont="1" applyFill="1" applyBorder="1"/>
    <xf numFmtId="0" fontId="14" fillId="0" borderId="0" xfId="0" applyFont="1"/>
    <xf numFmtId="0" fontId="19" fillId="3" borderId="3" xfId="0" applyFont="1" applyFill="1" applyBorder="1"/>
    <xf numFmtId="4" fontId="3" fillId="3" borderId="4" xfId="0" applyNumberFormat="1" applyFont="1" applyFill="1" applyBorder="1" applyAlignment="1">
      <alignment horizontal="right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4" fontId="6" fillId="5" borderId="3" xfId="0" applyNumberFormat="1" applyFont="1" applyFill="1" applyBorder="1" applyAlignment="1">
      <alignment horizontal="right"/>
    </xf>
    <xf numFmtId="43" fontId="0" fillId="0" borderId="0" xfId="1" applyFont="1"/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9" fillId="6" borderId="3" xfId="0" applyNumberFormat="1" applyFont="1" applyFill="1" applyBorder="1" applyAlignment="1" applyProtection="1">
      <alignment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3" fontId="23" fillId="8" borderId="0" xfId="0" applyNumberFormat="1" applyFont="1" applyFill="1" applyAlignment="1">
      <alignment horizontal="center" vertical="center"/>
    </xf>
    <xf numFmtId="3" fontId="23" fillId="8" borderId="0" xfId="0" applyNumberFormat="1" applyFont="1" applyFill="1" applyAlignment="1">
      <alignment horizontal="right" vertical="center"/>
    </xf>
    <xf numFmtId="3" fontId="24" fillId="0" borderId="0" xfId="0" applyNumberFormat="1" applyFont="1" applyAlignment="1">
      <alignment vertical="center"/>
    </xf>
    <xf numFmtId="3" fontId="25" fillId="9" borderId="3" xfId="0" applyNumberFormat="1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/>
    </xf>
    <xf numFmtId="3" fontId="25" fillId="8" borderId="3" xfId="0" applyNumberFormat="1" applyFont="1" applyFill="1" applyBorder="1" applyAlignment="1">
      <alignment horizontal="center" vertical="center"/>
    </xf>
    <xf numFmtId="3" fontId="25" fillId="8" borderId="3" xfId="0" applyNumberFormat="1" applyFont="1" applyFill="1" applyBorder="1" applyAlignment="1">
      <alignment horizontal="left" vertical="center"/>
    </xf>
    <xf numFmtId="4" fontId="25" fillId="8" borderId="3" xfId="0" applyNumberFormat="1" applyFont="1" applyFill="1" applyBorder="1" applyAlignment="1">
      <alignment horizontal="right" vertical="center" wrapText="1"/>
    </xf>
    <xf numFmtId="49" fontId="25" fillId="8" borderId="3" xfId="0" applyNumberFormat="1" applyFont="1" applyFill="1" applyBorder="1" applyAlignment="1">
      <alignment horizontal="center" vertical="center"/>
    </xf>
    <xf numFmtId="3" fontId="27" fillId="8" borderId="3" xfId="0" applyNumberFormat="1" applyFont="1" applyFill="1" applyBorder="1" applyAlignment="1">
      <alignment horizontal="center" vertical="center"/>
    </xf>
    <xf numFmtId="49" fontId="27" fillId="8" borderId="3" xfId="0" applyNumberFormat="1" applyFont="1" applyFill="1" applyBorder="1" applyAlignment="1">
      <alignment horizontal="center" vertical="center"/>
    </xf>
    <xf numFmtId="3" fontId="28" fillId="8" borderId="3" xfId="0" applyNumberFormat="1" applyFont="1" applyFill="1" applyBorder="1" applyAlignment="1">
      <alignment horizontal="center" vertical="center"/>
    </xf>
    <xf numFmtId="49" fontId="28" fillId="8" borderId="3" xfId="0" applyNumberFormat="1" applyFont="1" applyFill="1" applyBorder="1" applyAlignment="1">
      <alignment horizontal="center" vertical="center"/>
    </xf>
    <xf numFmtId="3" fontId="25" fillId="10" borderId="3" xfId="0" applyNumberFormat="1" applyFont="1" applyFill="1" applyBorder="1" applyAlignment="1">
      <alignment horizontal="center" vertical="center"/>
    </xf>
    <xf numFmtId="3" fontId="25" fillId="10" borderId="3" xfId="0" applyNumberFormat="1" applyFont="1" applyFill="1" applyBorder="1" applyAlignment="1">
      <alignment horizontal="left" vertical="center"/>
    </xf>
    <xf numFmtId="4" fontId="25" fillId="10" borderId="3" xfId="0" applyNumberFormat="1" applyFont="1" applyFill="1" applyBorder="1" applyAlignment="1">
      <alignment horizontal="right" vertical="center" wrapText="1"/>
    </xf>
    <xf numFmtId="4" fontId="30" fillId="8" borderId="3" xfId="0" applyNumberFormat="1" applyFont="1" applyFill="1" applyBorder="1" applyAlignment="1">
      <alignment horizontal="right" vertical="center" wrapText="1"/>
    </xf>
    <xf numFmtId="4" fontId="30" fillId="8" borderId="3" xfId="0" applyNumberFormat="1" applyFont="1" applyFill="1" applyBorder="1" applyAlignment="1">
      <alignment horizontal="right" vertical="center"/>
    </xf>
    <xf numFmtId="3" fontId="29" fillId="8" borderId="3" xfId="0" applyNumberFormat="1" applyFont="1" applyFill="1" applyBorder="1" applyAlignment="1">
      <alignment horizontal="left" vertical="center"/>
    </xf>
    <xf numFmtId="3" fontId="23" fillId="8" borderId="0" xfId="0" applyNumberFormat="1" applyFont="1" applyFill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9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4" fontId="1" fillId="5" borderId="3" xfId="0" applyNumberFormat="1" applyFont="1" applyFill="1" applyBorder="1"/>
    <xf numFmtId="3" fontId="25" fillId="11" borderId="3" xfId="0" applyNumberFormat="1" applyFont="1" applyFill="1" applyBorder="1" applyAlignment="1">
      <alignment horizontal="center" vertical="center"/>
    </xf>
    <xf numFmtId="49" fontId="25" fillId="11" borderId="3" xfId="0" applyNumberFormat="1" applyFont="1" applyFill="1" applyBorder="1" applyAlignment="1">
      <alignment horizontal="center" vertical="center"/>
    </xf>
    <xf numFmtId="3" fontId="25" fillId="11" borderId="3" xfId="0" applyNumberFormat="1" applyFont="1" applyFill="1" applyBorder="1" applyAlignment="1">
      <alignment horizontal="left" vertical="center"/>
    </xf>
    <xf numFmtId="4" fontId="25" fillId="11" borderId="3" xfId="0" applyNumberFormat="1" applyFont="1" applyFill="1" applyBorder="1" applyAlignment="1">
      <alignment horizontal="right" vertical="center" wrapText="1"/>
    </xf>
    <xf numFmtId="3" fontId="30" fillId="8" borderId="3" xfId="0" applyNumberFormat="1" applyFont="1" applyFill="1" applyBorder="1" applyAlignment="1">
      <alignment horizontal="center" vertical="center"/>
    </xf>
    <xf numFmtId="49" fontId="30" fillId="8" borderId="3" xfId="0" applyNumberFormat="1" applyFont="1" applyFill="1" applyBorder="1" applyAlignment="1">
      <alignment horizontal="center" vertical="center"/>
    </xf>
    <xf numFmtId="3" fontId="29" fillId="8" borderId="3" xfId="0" applyNumberFormat="1" applyFont="1" applyFill="1" applyBorder="1" applyAlignment="1">
      <alignment horizontal="center" vertical="center"/>
    </xf>
    <xf numFmtId="2" fontId="30" fillId="8" borderId="3" xfId="1" applyNumberFormat="1" applyFont="1" applyFill="1" applyBorder="1" applyAlignment="1">
      <alignment horizontal="right" vertical="center" wrapText="1"/>
    </xf>
    <xf numFmtId="2" fontId="30" fillId="0" borderId="3" xfId="1" applyNumberFormat="1" applyFont="1" applyBorder="1" applyAlignment="1">
      <alignment vertical="center"/>
    </xf>
    <xf numFmtId="3" fontId="25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3" fontId="30" fillId="0" borderId="3" xfId="0" applyNumberFormat="1" applyFont="1" applyFill="1" applyBorder="1" applyAlignment="1">
      <alignment horizontal="center" vertical="center"/>
    </xf>
    <xf numFmtId="3" fontId="30" fillId="0" borderId="3" xfId="0" applyNumberFormat="1" applyFont="1" applyFill="1" applyBorder="1" applyAlignment="1">
      <alignment horizontal="left" vertical="center"/>
    </xf>
    <xf numFmtId="4" fontId="30" fillId="0" borderId="3" xfId="0" applyNumberFormat="1" applyFont="1" applyFill="1" applyBorder="1" applyAlignment="1">
      <alignment horizontal="righ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0" fillId="5" borderId="3" xfId="0" quotePrefix="1" applyFont="1" applyFill="1" applyBorder="1" applyAlignment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3" fontId="7" fillId="8" borderId="6" xfId="0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7" fillId="7" borderId="1" xfId="0" applyNumberFormat="1" applyFont="1" applyFill="1" applyBorder="1" applyAlignment="1" applyProtection="1">
      <alignment horizontal="left" vertical="center" wrapText="1"/>
    </xf>
    <xf numFmtId="0" fontId="17" fillId="7" borderId="2" xfId="0" applyNumberFormat="1" applyFont="1" applyFill="1" applyBorder="1" applyAlignment="1" applyProtection="1">
      <alignment horizontal="left"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left" vertical="center" wrapText="1"/>
    </xf>
    <xf numFmtId="0" fontId="10" fillId="7" borderId="2" xfId="0" applyNumberFormat="1" applyFont="1" applyFill="1" applyBorder="1" applyAlignment="1" applyProtection="1">
      <alignment horizontal="left" vertical="center" wrapText="1"/>
    </xf>
    <xf numFmtId="0" fontId="10" fillId="7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workbookViewId="0">
      <selection activeCell="G4" sqref="G4"/>
    </sheetView>
  </sheetViews>
  <sheetFormatPr defaultRowHeight="15" x14ac:dyDescent="0.25"/>
  <cols>
    <col min="5" max="7" width="25.28515625" customWidth="1"/>
  </cols>
  <sheetData>
    <row r="1" spans="1:7" ht="42" customHeight="1" x14ac:dyDescent="0.25">
      <c r="A1" s="155" t="s">
        <v>148</v>
      </c>
      <c r="B1" s="155"/>
      <c r="C1" s="155"/>
      <c r="D1" s="155"/>
      <c r="E1" s="155"/>
      <c r="F1" s="155"/>
      <c r="G1" s="155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55" t="s">
        <v>31</v>
      </c>
      <c r="B3" s="155"/>
      <c r="C3" s="155"/>
      <c r="D3" s="155"/>
      <c r="E3" s="155"/>
      <c r="F3" s="155"/>
      <c r="G3" s="157"/>
    </row>
    <row r="4" spans="1:7" ht="18" x14ac:dyDescent="0.25">
      <c r="A4" s="5"/>
      <c r="B4" s="5"/>
      <c r="C4" s="5"/>
      <c r="D4" s="5"/>
      <c r="E4" s="5"/>
      <c r="F4" s="5"/>
      <c r="G4" s="6"/>
    </row>
    <row r="5" spans="1:7" ht="18" customHeight="1" x14ac:dyDescent="0.25">
      <c r="A5" s="155" t="s">
        <v>39</v>
      </c>
      <c r="B5" s="156"/>
      <c r="C5" s="156"/>
      <c r="D5" s="156"/>
      <c r="E5" s="156"/>
      <c r="F5" s="156"/>
      <c r="G5" s="156"/>
    </row>
    <row r="6" spans="1:7" ht="18" x14ac:dyDescent="0.25">
      <c r="A6" s="1"/>
      <c r="B6" s="2"/>
      <c r="C6" s="2"/>
      <c r="D6" s="2"/>
      <c r="E6" s="7"/>
      <c r="F6" s="8"/>
      <c r="G6" s="8"/>
    </row>
    <row r="7" spans="1:7" ht="27.75" customHeight="1" x14ac:dyDescent="0.25">
      <c r="A7" s="27"/>
      <c r="B7" s="28"/>
      <c r="C7" s="28"/>
      <c r="D7" s="29"/>
      <c r="E7" s="30"/>
      <c r="F7" s="4" t="s">
        <v>126</v>
      </c>
      <c r="G7" s="4" t="s">
        <v>132</v>
      </c>
    </row>
    <row r="8" spans="1:7" x14ac:dyDescent="0.25">
      <c r="A8" s="158" t="s">
        <v>0</v>
      </c>
      <c r="B8" s="159"/>
      <c r="C8" s="159"/>
      <c r="D8" s="159"/>
      <c r="E8" s="160"/>
      <c r="F8" s="37">
        <f>SUM(F9:F10)</f>
        <v>1686516.88</v>
      </c>
      <c r="G8" s="37">
        <f t="shared" ref="G8" si="0">SUM(G9:G10)</f>
        <v>1842591.28</v>
      </c>
    </row>
    <row r="9" spans="1:7" x14ac:dyDescent="0.25">
      <c r="A9" s="161" t="s">
        <v>1</v>
      </c>
      <c r="B9" s="154"/>
      <c r="C9" s="154"/>
      <c r="D9" s="154"/>
      <c r="E9" s="162"/>
      <c r="F9" s="35">
        <v>1686516.88</v>
      </c>
      <c r="G9" s="35">
        <v>1842591.28</v>
      </c>
    </row>
    <row r="10" spans="1:7" x14ac:dyDescent="0.25">
      <c r="A10" s="163" t="s">
        <v>2</v>
      </c>
      <c r="B10" s="162"/>
      <c r="C10" s="162"/>
      <c r="D10" s="162"/>
      <c r="E10" s="162"/>
      <c r="F10" s="35">
        <v>0</v>
      </c>
      <c r="G10" s="35">
        <v>0</v>
      </c>
    </row>
    <row r="11" spans="1:7" x14ac:dyDescent="0.25">
      <c r="A11" s="31" t="s">
        <v>3</v>
      </c>
      <c r="B11" s="32"/>
      <c r="C11" s="32"/>
      <c r="D11" s="32"/>
      <c r="E11" s="32"/>
      <c r="F11" s="37">
        <f t="shared" ref="F11:G11" si="1">SUM(F12:F13)</f>
        <v>1711316.88</v>
      </c>
      <c r="G11" s="37">
        <f t="shared" si="1"/>
        <v>1868891.28</v>
      </c>
    </row>
    <row r="12" spans="1:7" x14ac:dyDescent="0.25">
      <c r="A12" s="153" t="s">
        <v>4</v>
      </c>
      <c r="B12" s="154"/>
      <c r="C12" s="154"/>
      <c r="D12" s="154"/>
      <c r="E12" s="154"/>
      <c r="F12" s="35">
        <v>1667936.88</v>
      </c>
      <c r="G12" s="35">
        <v>1816761.28</v>
      </c>
    </row>
    <row r="13" spans="1:7" x14ac:dyDescent="0.25">
      <c r="A13" s="167" t="s">
        <v>5</v>
      </c>
      <c r="B13" s="162"/>
      <c r="C13" s="162"/>
      <c r="D13" s="162"/>
      <c r="E13" s="162"/>
      <c r="F13" s="36">
        <v>43380</v>
      </c>
      <c r="G13" s="36">
        <v>52130</v>
      </c>
    </row>
    <row r="14" spans="1:7" x14ac:dyDescent="0.25">
      <c r="A14" s="166" t="s">
        <v>6</v>
      </c>
      <c r="B14" s="159"/>
      <c r="C14" s="159"/>
      <c r="D14" s="159"/>
      <c r="E14" s="159"/>
      <c r="F14" s="37">
        <f t="shared" ref="F14:G14" si="2">F8-F11</f>
        <v>-24800</v>
      </c>
      <c r="G14" s="37">
        <f t="shared" si="2"/>
        <v>-26300</v>
      </c>
    </row>
    <row r="15" spans="1:7" ht="18" x14ac:dyDescent="0.25">
      <c r="A15" s="5"/>
      <c r="B15" s="9"/>
      <c r="C15" s="9"/>
      <c r="D15" s="9"/>
      <c r="E15" s="9"/>
      <c r="F15" s="3"/>
      <c r="G15" s="3"/>
    </row>
    <row r="16" spans="1:7" ht="18" customHeight="1" x14ac:dyDescent="0.25">
      <c r="A16" s="155" t="s">
        <v>40</v>
      </c>
      <c r="B16" s="156"/>
      <c r="C16" s="156"/>
      <c r="D16" s="156"/>
      <c r="E16" s="156"/>
      <c r="F16" s="156"/>
      <c r="G16" s="156"/>
    </row>
    <row r="17" spans="1:7" ht="18" x14ac:dyDescent="0.25">
      <c r="A17" s="24"/>
      <c r="B17" s="22"/>
      <c r="C17" s="22"/>
      <c r="D17" s="22"/>
      <c r="E17" s="22"/>
      <c r="F17" s="23"/>
      <c r="G17" s="23"/>
    </row>
    <row r="18" spans="1:7" ht="27" customHeight="1" x14ac:dyDescent="0.25">
      <c r="A18" s="27"/>
      <c r="B18" s="28"/>
      <c r="C18" s="28"/>
      <c r="D18" s="29"/>
      <c r="E18" s="30"/>
      <c r="F18" s="4" t="s">
        <v>126</v>
      </c>
      <c r="G18" s="4" t="s">
        <v>132</v>
      </c>
    </row>
    <row r="19" spans="1:7" ht="15.75" customHeight="1" x14ac:dyDescent="0.25">
      <c r="A19" s="161" t="s">
        <v>8</v>
      </c>
      <c r="B19" s="164"/>
      <c r="C19" s="164"/>
      <c r="D19" s="164"/>
      <c r="E19" s="165"/>
      <c r="F19" s="36">
        <v>0</v>
      </c>
      <c r="G19" s="36">
        <v>0</v>
      </c>
    </row>
    <row r="20" spans="1:7" x14ac:dyDescent="0.25">
      <c r="A20" s="161" t="s">
        <v>9</v>
      </c>
      <c r="B20" s="154"/>
      <c r="C20" s="154"/>
      <c r="D20" s="154"/>
      <c r="E20" s="154"/>
      <c r="F20" s="36">
        <v>0</v>
      </c>
      <c r="G20" s="36">
        <v>0</v>
      </c>
    </row>
    <row r="21" spans="1:7" x14ac:dyDescent="0.25">
      <c r="A21" s="166" t="s">
        <v>10</v>
      </c>
      <c r="B21" s="159"/>
      <c r="C21" s="159"/>
      <c r="D21" s="159"/>
      <c r="E21" s="159"/>
      <c r="F21" s="37">
        <f t="shared" ref="F21:G21" si="3">F19-F20</f>
        <v>0</v>
      </c>
      <c r="G21" s="37">
        <f t="shared" si="3"/>
        <v>0</v>
      </c>
    </row>
    <row r="22" spans="1:7" ht="18" x14ac:dyDescent="0.25">
      <c r="A22" s="21"/>
      <c r="B22" s="22"/>
      <c r="C22" s="22"/>
      <c r="D22" s="22"/>
      <c r="E22" s="22"/>
      <c r="F22" s="23"/>
      <c r="G22" s="23"/>
    </row>
    <row r="23" spans="1:7" ht="18" customHeight="1" x14ac:dyDescent="0.25">
      <c r="A23" s="155" t="s">
        <v>46</v>
      </c>
      <c r="B23" s="156"/>
      <c r="C23" s="156"/>
      <c r="D23" s="156"/>
      <c r="E23" s="156"/>
      <c r="F23" s="156"/>
      <c r="G23" s="156"/>
    </row>
    <row r="24" spans="1:7" ht="18" x14ac:dyDescent="0.25">
      <c r="A24" s="21"/>
      <c r="B24" s="22"/>
      <c r="C24" s="22"/>
      <c r="D24" s="22"/>
      <c r="E24" s="22"/>
      <c r="F24" s="23"/>
      <c r="G24" s="23"/>
    </row>
    <row r="25" spans="1:7" ht="26.25" customHeight="1" x14ac:dyDescent="0.25">
      <c r="A25" s="27"/>
      <c r="B25" s="28"/>
      <c r="C25" s="28"/>
      <c r="D25" s="29"/>
      <c r="E25" s="30"/>
      <c r="F25" s="4" t="s">
        <v>126</v>
      </c>
      <c r="G25" s="4" t="s">
        <v>132</v>
      </c>
    </row>
    <row r="26" spans="1:7" x14ac:dyDescent="0.25">
      <c r="A26" s="170" t="s">
        <v>127</v>
      </c>
      <c r="B26" s="171"/>
      <c r="C26" s="171"/>
      <c r="D26" s="171"/>
      <c r="E26" s="172"/>
      <c r="F26" s="38">
        <v>24800</v>
      </c>
      <c r="G26" s="38">
        <v>26300</v>
      </c>
    </row>
    <row r="27" spans="1:7" ht="30" customHeight="1" x14ac:dyDescent="0.25">
      <c r="A27" s="173" t="s">
        <v>7</v>
      </c>
      <c r="B27" s="174"/>
      <c r="C27" s="174"/>
      <c r="D27" s="174"/>
      <c r="E27" s="175"/>
      <c r="F27" s="39">
        <v>24800</v>
      </c>
      <c r="G27" s="39">
        <v>26300</v>
      </c>
    </row>
    <row r="30" spans="1:7" x14ac:dyDescent="0.25">
      <c r="A30" s="153" t="s">
        <v>11</v>
      </c>
      <c r="B30" s="154"/>
      <c r="C30" s="154"/>
      <c r="D30" s="154"/>
      <c r="E30" s="154"/>
      <c r="F30" s="36">
        <f t="shared" ref="F30:G30" si="4">F14+F21+F27</f>
        <v>0</v>
      </c>
      <c r="G30" s="36">
        <f t="shared" si="4"/>
        <v>0</v>
      </c>
    </row>
    <row r="31" spans="1:7" ht="11.25" customHeight="1" x14ac:dyDescent="0.25">
      <c r="A31" s="16"/>
      <c r="B31" s="17"/>
      <c r="C31" s="17"/>
      <c r="D31" s="17"/>
      <c r="E31" s="17"/>
      <c r="F31" s="18"/>
      <c r="G31" s="18"/>
    </row>
    <row r="32" spans="1:7" ht="29.25" customHeight="1" x14ac:dyDescent="0.25">
      <c r="A32" s="168"/>
      <c r="B32" s="169"/>
      <c r="C32" s="169"/>
      <c r="D32" s="169"/>
      <c r="E32" s="169"/>
      <c r="F32" s="169"/>
      <c r="G32" s="169"/>
    </row>
    <row r="33" spans="1:7" ht="8.25" customHeight="1" x14ac:dyDescent="0.25"/>
    <row r="34" spans="1:7" x14ac:dyDescent="0.25">
      <c r="A34" s="168"/>
      <c r="B34" s="169"/>
      <c r="C34" s="169"/>
      <c r="D34" s="169"/>
      <c r="E34" s="169"/>
      <c r="F34" s="169"/>
      <c r="G34" s="169"/>
    </row>
    <row r="35" spans="1:7" ht="8.25" customHeight="1" x14ac:dyDescent="0.25"/>
    <row r="36" spans="1:7" ht="29.25" customHeight="1" x14ac:dyDescent="0.25">
      <c r="A36" s="168"/>
      <c r="B36" s="169"/>
      <c r="C36" s="169"/>
      <c r="D36" s="169"/>
      <c r="E36" s="169"/>
      <c r="F36" s="169"/>
      <c r="G36" s="169"/>
    </row>
  </sheetData>
  <mergeCells count="20">
    <mergeCell ref="A36:G36"/>
    <mergeCell ref="A23:G23"/>
    <mergeCell ref="A32:G32"/>
    <mergeCell ref="A30:E30"/>
    <mergeCell ref="A34:G34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C176-74F0-4A21-842E-D135EEAC952D}">
  <sheetPr>
    <pageSetUpPr fitToPage="1"/>
  </sheetPr>
  <dimension ref="A1:J42"/>
  <sheetViews>
    <sheetView workbookViewId="0">
      <selection activeCell="D39" sqref="D39"/>
    </sheetView>
  </sheetViews>
  <sheetFormatPr defaultRowHeight="15" x14ac:dyDescent="0.25"/>
  <cols>
    <col min="1" max="1" width="8.140625" customWidth="1"/>
    <col min="2" max="2" width="8.7109375" customWidth="1"/>
    <col min="3" max="3" width="6.42578125" customWidth="1"/>
    <col min="4" max="4" width="56.7109375" customWidth="1"/>
    <col min="5" max="6" width="23.7109375" customWidth="1"/>
    <col min="10" max="10" width="11.7109375" bestFit="1" customWidth="1"/>
  </cols>
  <sheetData>
    <row r="1" spans="1:6" ht="45.75" customHeight="1" x14ac:dyDescent="0.25">
      <c r="A1" s="155" t="s">
        <v>147</v>
      </c>
      <c r="B1" s="155"/>
      <c r="C1" s="155"/>
      <c r="D1" s="155"/>
      <c r="E1" s="155"/>
      <c r="F1" s="155"/>
    </row>
    <row r="2" spans="1:6" ht="18" x14ac:dyDescent="0.25">
      <c r="A2" s="24"/>
      <c r="B2" s="24"/>
      <c r="C2" s="24"/>
      <c r="D2" s="24"/>
      <c r="E2" s="24"/>
      <c r="F2" s="24"/>
    </row>
    <row r="3" spans="1:6" ht="15.75" x14ac:dyDescent="0.25">
      <c r="A3" s="155" t="s">
        <v>31</v>
      </c>
      <c r="B3" s="155"/>
      <c r="C3" s="155"/>
      <c r="D3" s="155"/>
      <c r="E3" s="155"/>
      <c r="F3" s="157"/>
    </row>
    <row r="4" spans="1:6" ht="18" x14ac:dyDescent="0.25">
      <c r="A4" s="24"/>
      <c r="B4" s="24"/>
      <c r="C4" s="24"/>
      <c r="D4" s="24"/>
      <c r="E4" s="24"/>
      <c r="F4" s="6"/>
    </row>
    <row r="5" spans="1:6" ht="15.75" x14ac:dyDescent="0.25">
      <c r="A5" s="155" t="s">
        <v>13</v>
      </c>
      <c r="B5" s="156"/>
      <c r="C5" s="156"/>
      <c r="D5" s="156"/>
      <c r="E5" s="156"/>
      <c r="F5" s="156"/>
    </row>
    <row r="6" spans="1:6" ht="18" x14ac:dyDescent="0.25">
      <c r="A6" s="24"/>
      <c r="B6" s="24"/>
      <c r="C6" s="24"/>
      <c r="D6" s="24"/>
      <c r="E6" s="24"/>
      <c r="F6" s="6"/>
    </row>
    <row r="7" spans="1:6" ht="15.75" x14ac:dyDescent="0.25">
      <c r="A7" s="155" t="s">
        <v>124</v>
      </c>
      <c r="B7" s="176"/>
      <c r="C7" s="176"/>
      <c r="D7" s="176"/>
      <c r="E7" s="176"/>
      <c r="F7" s="176"/>
    </row>
    <row r="8" spans="1:6" ht="18" x14ac:dyDescent="0.25">
      <c r="A8" s="24"/>
      <c r="B8" s="24"/>
      <c r="C8" s="24"/>
      <c r="D8" s="24"/>
      <c r="E8" s="24"/>
      <c r="F8" s="6"/>
    </row>
    <row r="9" spans="1:6" ht="24.75" customHeight="1" x14ac:dyDescent="0.25">
      <c r="A9" s="20" t="s">
        <v>14</v>
      </c>
      <c r="B9" s="19" t="s">
        <v>15</v>
      </c>
      <c r="C9" s="19" t="s">
        <v>16</v>
      </c>
      <c r="D9" s="19" t="s">
        <v>12</v>
      </c>
      <c r="E9" s="20" t="s">
        <v>126</v>
      </c>
      <c r="F9" s="20" t="s">
        <v>132</v>
      </c>
    </row>
    <row r="10" spans="1:6" ht="21" customHeight="1" x14ac:dyDescent="0.25">
      <c r="A10" s="56">
        <v>6</v>
      </c>
      <c r="B10" s="56"/>
      <c r="C10" s="56"/>
      <c r="D10" s="56" t="s">
        <v>17</v>
      </c>
      <c r="E10" s="55">
        <f>E11+E12+E13+E14+E15</f>
        <v>1686516.88</v>
      </c>
      <c r="F10" s="55">
        <f>F11+F12+F13+F14+F15</f>
        <v>1842591.28</v>
      </c>
    </row>
    <row r="11" spans="1:6" ht="25.5" customHeight="1" x14ac:dyDescent="0.25">
      <c r="A11" s="128"/>
      <c r="B11" s="61">
        <v>63</v>
      </c>
      <c r="C11" s="61"/>
      <c r="D11" s="61" t="s">
        <v>42</v>
      </c>
      <c r="E11" s="45">
        <v>1515100</v>
      </c>
      <c r="F11" s="45">
        <v>1569500</v>
      </c>
    </row>
    <row r="12" spans="1:6" ht="25.5" customHeight="1" x14ac:dyDescent="0.25">
      <c r="A12" s="42"/>
      <c r="B12" s="42">
        <v>64</v>
      </c>
      <c r="C12" s="42"/>
      <c r="D12" s="42" t="s">
        <v>49</v>
      </c>
      <c r="E12" s="45">
        <v>30</v>
      </c>
      <c r="F12" s="45">
        <v>30</v>
      </c>
    </row>
    <row r="13" spans="1:6" ht="25.5" customHeight="1" x14ac:dyDescent="0.25">
      <c r="A13" s="42"/>
      <c r="B13" s="42">
        <v>65</v>
      </c>
      <c r="C13" s="42"/>
      <c r="D13" s="131" t="s">
        <v>50</v>
      </c>
      <c r="E13" s="45">
        <v>300</v>
      </c>
      <c r="F13" s="45">
        <v>300</v>
      </c>
    </row>
    <row r="14" spans="1:6" ht="25.5" customHeight="1" x14ac:dyDescent="0.25">
      <c r="A14" s="42"/>
      <c r="B14" s="42">
        <v>66</v>
      </c>
      <c r="C14" s="42"/>
      <c r="D14" s="131" t="s">
        <v>52</v>
      </c>
      <c r="E14" s="45">
        <v>18000</v>
      </c>
      <c r="F14" s="45">
        <v>29100</v>
      </c>
    </row>
    <row r="15" spans="1:6" ht="25.5" customHeight="1" x14ac:dyDescent="0.25">
      <c r="A15" s="42"/>
      <c r="B15" s="42">
        <v>67</v>
      </c>
      <c r="C15" s="44"/>
      <c r="D15" s="61" t="s">
        <v>43</v>
      </c>
      <c r="E15" s="45">
        <v>153086.88</v>
      </c>
      <c r="F15" s="45">
        <v>243661.28</v>
      </c>
    </row>
    <row r="16" spans="1:6" ht="21" customHeight="1" x14ac:dyDescent="0.25">
      <c r="A16" s="52">
        <v>7</v>
      </c>
      <c r="B16" s="53"/>
      <c r="C16" s="53"/>
      <c r="D16" s="54" t="s">
        <v>19</v>
      </c>
      <c r="E16" s="55">
        <f t="shared" ref="E16:F16" si="0">E17</f>
        <v>0</v>
      </c>
      <c r="F16" s="55">
        <f t="shared" si="0"/>
        <v>0</v>
      </c>
    </row>
    <row r="17" spans="1:10" s="50" customFormat="1" ht="21" customHeight="1" x14ac:dyDescent="0.25">
      <c r="A17" s="61"/>
      <c r="B17" s="61">
        <v>72</v>
      </c>
      <c r="C17" s="61"/>
      <c r="D17" s="132" t="s">
        <v>41</v>
      </c>
      <c r="E17" s="45">
        <v>0</v>
      </c>
      <c r="F17" s="45">
        <v>0</v>
      </c>
    </row>
    <row r="18" spans="1:10" ht="18.75" customHeight="1" x14ac:dyDescent="0.25">
      <c r="A18" s="177" t="s">
        <v>100</v>
      </c>
      <c r="B18" s="178"/>
      <c r="C18" s="178"/>
      <c r="D18" s="179"/>
      <c r="E18" s="133">
        <f>E10+E16</f>
        <v>1686516.88</v>
      </c>
      <c r="F18" s="133">
        <f>F10+F16</f>
        <v>1842591.28</v>
      </c>
    </row>
    <row r="19" spans="1:10" x14ac:dyDescent="0.25">
      <c r="A19" s="129"/>
      <c r="B19" s="129"/>
      <c r="C19" s="129"/>
      <c r="D19" s="129"/>
      <c r="E19" s="130"/>
      <c r="F19" s="130"/>
    </row>
    <row r="20" spans="1:10" x14ac:dyDescent="0.25">
      <c r="A20" s="127"/>
      <c r="B20" s="127"/>
      <c r="C20" s="127"/>
      <c r="D20" s="127"/>
      <c r="E20" s="109"/>
      <c r="F20" s="110"/>
    </row>
    <row r="21" spans="1:10" ht="15.75" x14ac:dyDescent="0.25">
      <c r="A21" s="180" t="s">
        <v>104</v>
      </c>
      <c r="B21" s="181"/>
      <c r="C21" s="181"/>
      <c r="D21" s="181"/>
      <c r="E21" s="181"/>
      <c r="F21" s="181"/>
    </row>
    <row r="22" spans="1:10" ht="30" customHeight="1" x14ac:dyDescent="0.25">
      <c r="A22" s="111" t="s">
        <v>14</v>
      </c>
      <c r="B22" s="111" t="s">
        <v>15</v>
      </c>
      <c r="C22" s="111" t="s">
        <v>16</v>
      </c>
      <c r="D22" s="112" t="s">
        <v>33</v>
      </c>
      <c r="E22" s="111" t="s">
        <v>126</v>
      </c>
      <c r="F22" s="111" t="s">
        <v>132</v>
      </c>
    </row>
    <row r="23" spans="1:10" ht="18.75" customHeight="1" x14ac:dyDescent="0.25">
      <c r="A23" s="121">
        <v>9</v>
      </c>
      <c r="B23" s="121"/>
      <c r="C23" s="121"/>
      <c r="D23" s="122" t="s">
        <v>105</v>
      </c>
      <c r="E23" s="123">
        <f t="shared" ref="E23:F23" si="1">SUM(E24)</f>
        <v>24800</v>
      </c>
      <c r="F23" s="123">
        <f t="shared" si="1"/>
        <v>26300</v>
      </c>
    </row>
    <row r="24" spans="1:10" ht="18.75" customHeight="1" x14ac:dyDescent="0.25">
      <c r="A24" s="134"/>
      <c r="B24" s="135">
        <v>92</v>
      </c>
      <c r="C24" s="134"/>
      <c r="D24" s="136" t="s">
        <v>106</v>
      </c>
      <c r="E24" s="137">
        <f>SUM(E25:E28)</f>
        <v>24800</v>
      </c>
      <c r="F24" s="137">
        <f t="shared" ref="F24" si="2">SUM(F25:F28)</f>
        <v>26300</v>
      </c>
      <c r="J24" s="75"/>
    </row>
    <row r="25" spans="1:10" ht="18.75" customHeight="1" x14ac:dyDescent="0.25">
      <c r="A25" s="143"/>
      <c r="B25" s="144"/>
      <c r="C25" s="145">
        <v>31</v>
      </c>
      <c r="D25" s="146" t="s">
        <v>130</v>
      </c>
      <c r="E25" s="147">
        <v>14000</v>
      </c>
      <c r="F25" s="147">
        <v>15500</v>
      </c>
    </row>
    <row r="26" spans="1:10" ht="18.75" customHeight="1" x14ac:dyDescent="0.25">
      <c r="A26" s="143"/>
      <c r="B26" s="144"/>
      <c r="C26" s="145">
        <v>52</v>
      </c>
      <c r="D26" s="146" t="s">
        <v>133</v>
      </c>
      <c r="E26" s="147">
        <v>4500</v>
      </c>
      <c r="F26" s="147">
        <v>4500</v>
      </c>
    </row>
    <row r="27" spans="1:10" ht="18.75" customHeight="1" x14ac:dyDescent="0.25">
      <c r="A27" s="143"/>
      <c r="B27" s="144"/>
      <c r="C27" s="145">
        <v>72</v>
      </c>
      <c r="D27" s="146" t="s">
        <v>64</v>
      </c>
      <c r="E27" s="147">
        <v>300</v>
      </c>
      <c r="F27" s="147">
        <v>300</v>
      </c>
    </row>
    <row r="28" spans="1:10" ht="18.75" customHeight="1" x14ac:dyDescent="0.25">
      <c r="A28" s="143"/>
      <c r="B28" s="144"/>
      <c r="C28" s="145">
        <v>52</v>
      </c>
      <c r="D28" s="146" t="s">
        <v>131</v>
      </c>
      <c r="E28" s="147">
        <v>6000</v>
      </c>
      <c r="F28" s="147">
        <v>6000</v>
      </c>
    </row>
    <row r="30" spans="1:10" ht="15.75" x14ac:dyDescent="0.25">
      <c r="A30" s="155" t="s">
        <v>125</v>
      </c>
      <c r="B30" s="176"/>
      <c r="C30" s="176"/>
      <c r="D30" s="176"/>
      <c r="E30" s="176"/>
      <c r="F30" s="176"/>
    </row>
    <row r="31" spans="1:10" ht="18" x14ac:dyDescent="0.25">
      <c r="A31" s="24"/>
      <c r="B31" s="24"/>
      <c r="C31" s="24"/>
      <c r="D31" s="24"/>
      <c r="E31" s="24"/>
      <c r="F31" s="6"/>
    </row>
    <row r="32" spans="1:10" ht="24.75" customHeight="1" x14ac:dyDescent="0.25">
      <c r="A32" s="20" t="s">
        <v>14</v>
      </c>
      <c r="B32" s="19" t="s">
        <v>15</v>
      </c>
      <c r="C32" s="19" t="s">
        <v>16</v>
      </c>
      <c r="D32" s="19" t="s">
        <v>21</v>
      </c>
      <c r="E32" s="20" t="s">
        <v>126</v>
      </c>
      <c r="F32" s="20" t="s">
        <v>132</v>
      </c>
    </row>
    <row r="33" spans="1:6" ht="21" customHeight="1" x14ac:dyDescent="0.25">
      <c r="A33" s="56">
        <v>3</v>
      </c>
      <c r="B33" s="56"/>
      <c r="C33" s="56"/>
      <c r="D33" s="56" t="s">
        <v>22</v>
      </c>
      <c r="E33" s="63">
        <f>E34+E35+E36+E38+E39</f>
        <v>1667936.88</v>
      </c>
      <c r="F33" s="63">
        <f>F34+F35+F36+F38+F39+F37</f>
        <v>1816761.28</v>
      </c>
    </row>
    <row r="34" spans="1:6" ht="21.75" customHeight="1" x14ac:dyDescent="0.25">
      <c r="A34" s="128"/>
      <c r="B34" s="61">
        <v>31</v>
      </c>
      <c r="C34" s="61"/>
      <c r="D34" s="61" t="s">
        <v>23</v>
      </c>
      <c r="E34" s="45">
        <v>1500000</v>
      </c>
      <c r="F34" s="45">
        <v>1508050</v>
      </c>
    </row>
    <row r="35" spans="1:6" ht="21.75" customHeight="1" x14ac:dyDescent="0.25">
      <c r="A35" s="42"/>
      <c r="B35" s="42">
        <v>32</v>
      </c>
      <c r="C35" s="44"/>
      <c r="D35" s="42" t="s">
        <v>34</v>
      </c>
      <c r="E35" s="45">
        <v>166521.88</v>
      </c>
      <c r="F35" s="45">
        <v>276604.98</v>
      </c>
    </row>
    <row r="36" spans="1:6" ht="21.75" customHeight="1" x14ac:dyDescent="0.25">
      <c r="A36" s="42"/>
      <c r="B36" s="42">
        <v>34</v>
      </c>
      <c r="C36" s="44"/>
      <c r="D36" s="42" t="s">
        <v>57</v>
      </c>
      <c r="E36" s="45">
        <v>1015</v>
      </c>
      <c r="F36" s="45">
        <v>306.3</v>
      </c>
    </row>
    <row r="37" spans="1:6" ht="21.75" customHeight="1" x14ac:dyDescent="0.25">
      <c r="A37" s="42"/>
      <c r="B37" s="42">
        <v>36</v>
      </c>
      <c r="C37" s="44"/>
      <c r="D37" s="42" t="s">
        <v>145</v>
      </c>
      <c r="E37" s="45">
        <v>0</v>
      </c>
      <c r="F37" s="45">
        <v>30000</v>
      </c>
    </row>
    <row r="38" spans="1:6" ht="21.75" customHeight="1" x14ac:dyDescent="0.25">
      <c r="A38" s="42"/>
      <c r="B38" s="42">
        <v>37</v>
      </c>
      <c r="C38" s="42"/>
      <c r="D38" s="42" t="s">
        <v>58</v>
      </c>
      <c r="E38" s="45">
        <v>400</v>
      </c>
      <c r="F38" s="45">
        <v>400</v>
      </c>
    </row>
    <row r="39" spans="1:6" ht="21.75" customHeight="1" x14ac:dyDescent="0.25">
      <c r="A39" s="42"/>
      <c r="B39" s="42">
        <v>38</v>
      </c>
      <c r="C39" s="44"/>
      <c r="D39" s="44" t="s">
        <v>117</v>
      </c>
      <c r="E39" s="45">
        <v>0</v>
      </c>
      <c r="F39" s="45">
        <v>1400</v>
      </c>
    </row>
    <row r="40" spans="1:6" ht="24.75" customHeight="1" x14ac:dyDescent="0.25">
      <c r="A40" s="52">
        <v>4</v>
      </c>
      <c r="B40" s="53"/>
      <c r="C40" s="53"/>
      <c r="D40" s="54" t="s">
        <v>24</v>
      </c>
      <c r="E40" s="63">
        <f t="shared" ref="E40:F40" si="3">E41</f>
        <v>43380</v>
      </c>
      <c r="F40" s="63">
        <f t="shared" si="3"/>
        <v>52130</v>
      </c>
    </row>
    <row r="41" spans="1:6" s="50" customFormat="1" ht="24.75" customHeight="1" x14ac:dyDescent="0.25">
      <c r="A41" s="61"/>
      <c r="B41" s="61">
        <v>42</v>
      </c>
      <c r="C41" s="61"/>
      <c r="D41" s="132" t="s">
        <v>45</v>
      </c>
      <c r="E41" s="45">
        <v>43380</v>
      </c>
      <c r="F41" s="45">
        <v>52130</v>
      </c>
    </row>
    <row r="42" spans="1:6" ht="21" customHeight="1" x14ac:dyDescent="0.25">
      <c r="A42" s="177" t="s">
        <v>101</v>
      </c>
      <c r="B42" s="178"/>
      <c r="C42" s="178"/>
      <c r="D42" s="179"/>
      <c r="E42" s="133">
        <f>E33+E40</f>
        <v>1711316.88</v>
      </c>
      <c r="F42" s="133">
        <f>F33+F40</f>
        <v>1868891.28</v>
      </c>
    </row>
  </sheetData>
  <mergeCells count="8">
    <mergeCell ref="A30:F30"/>
    <mergeCell ref="A42:D42"/>
    <mergeCell ref="A1:F1"/>
    <mergeCell ref="A3:F3"/>
    <mergeCell ref="A5:F5"/>
    <mergeCell ref="A7:F7"/>
    <mergeCell ref="A18:D18"/>
    <mergeCell ref="A21:F21"/>
  </mergeCells>
  <pageMargins left="0.7" right="0.7" top="0.75" bottom="0.75" header="0.3" footer="0.3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3"/>
  <sheetViews>
    <sheetView topLeftCell="A22" zoomScale="120" zoomScaleNormal="120" workbookViewId="0">
      <selection activeCell="J34" sqref="J34"/>
    </sheetView>
  </sheetViews>
  <sheetFormatPr defaultRowHeight="15" x14ac:dyDescent="0.25"/>
  <cols>
    <col min="1" max="1" width="8" customWidth="1"/>
    <col min="2" max="2" width="8.42578125" bestFit="1" customWidth="1"/>
    <col min="3" max="3" width="5.42578125" bestFit="1" customWidth="1"/>
    <col min="4" max="4" width="49" customWidth="1"/>
    <col min="5" max="6" width="25.28515625" customWidth="1"/>
    <col min="10" max="10" width="30.28515625" customWidth="1"/>
    <col min="11" max="11" width="11.7109375" bestFit="1" customWidth="1"/>
  </cols>
  <sheetData>
    <row r="1" spans="1:6" ht="42" customHeight="1" x14ac:dyDescent="0.25">
      <c r="A1" s="155" t="s">
        <v>143</v>
      </c>
      <c r="B1" s="155"/>
      <c r="C1" s="155"/>
      <c r="D1" s="155"/>
      <c r="E1" s="155"/>
      <c r="F1" s="155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55" t="s">
        <v>31</v>
      </c>
      <c r="B3" s="155"/>
      <c r="C3" s="155"/>
      <c r="D3" s="155"/>
      <c r="E3" s="155"/>
      <c r="F3" s="157"/>
    </row>
    <row r="4" spans="1:6" ht="18" x14ac:dyDescent="0.25">
      <c r="A4" s="5"/>
      <c r="B4" s="5"/>
      <c r="C4" s="5"/>
      <c r="D4" s="5"/>
      <c r="E4" s="5"/>
      <c r="F4" s="6"/>
    </row>
    <row r="5" spans="1:6" ht="18" customHeight="1" x14ac:dyDescent="0.25">
      <c r="A5" s="155" t="s">
        <v>13</v>
      </c>
      <c r="B5" s="156"/>
      <c r="C5" s="156"/>
      <c r="D5" s="156"/>
      <c r="E5" s="156"/>
      <c r="F5" s="156"/>
    </row>
    <row r="6" spans="1:6" ht="18" x14ac:dyDescent="0.25">
      <c r="A6" s="5"/>
      <c r="B6" s="5"/>
      <c r="C6" s="5"/>
      <c r="D6" s="5"/>
      <c r="E6" s="5"/>
      <c r="F6" s="6"/>
    </row>
    <row r="7" spans="1:6" ht="15.75" x14ac:dyDescent="0.25">
      <c r="A7" s="155" t="s">
        <v>123</v>
      </c>
      <c r="B7" s="176"/>
      <c r="C7" s="176"/>
      <c r="D7" s="176"/>
      <c r="E7" s="176"/>
      <c r="F7" s="176"/>
    </row>
    <row r="8" spans="1:6" ht="18" x14ac:dyDescent="0.25">
      <c r="A8" s="5"/>
      <c r="B8" s="5"/>
      <c r="C8" s="5"/>
      <c r="D8" s="5"/>
      <c r="E8" s="5"/>
      <c r="F8" s="6"/>
    </row>
    <row r="9" spans="1:6" ht="21" customHeight="1" x14ac:dyDescent="0.25">
      <c r="A9" s="20" t="s">
        <v>14</v>
      </c>
      <c r="B9" s="19" t="s">
        <v>15</v>
      </c>
      <c r="C9" s="19" t="s">
        <v>16</v>
      </c>
      <c r="D9" s="19" t="s">
        <v>12</v>
      </c>
      <c r="E9" s="20" t="s">
        <v>126</v>
      </c>
      <c r="F9" s="20" t="s">
        <v>132</v>
      </c>
    </row>
    <row r="10" spans="1:6" ht="15.75" customHeight="1" x14ac:dyDescent="0.25">
      <c r="A10" s="56">
        <v>6</v>
      </c>
      <c r="B10" s="56"/>
      <c r="C10" s="56"/>
      <c r="D10" s="56" t="s">
        <v>17</v>
      </c>
      <c r="E10" s="55">
        <f>E11+E16+E18+E20+E23</f>
        <v>1686516.88</v>
      </c>
      <c r="F10" s="55">
        <f>F11+F16+F18+F20+F23</f>
        <v>1842591.28</v>
      </c>
    </row>
    <row r="11" spans="1:6" ht="23.25" customHeight="1" x14ac:dyDescent="0.25">
      <c r="A11" s="58"/>
      <c r="B11" s="51">
        <v>63</v>
      </c>
      <c r="C11" s="51"/>
      <c r="D11" s="51" t="s">
        <v>42</v>
      </c>
      <c r="E11" s="48">
        <f>SUM(E12:E15)</f>
        <v>1515100</v>
      </c>
      <c r="F11" s="48">
        <f>SUM(F12:F15)</f>
        <v>1569500</v>
      </c>
    </row>
    <row r="12" spans="1:6" x14ac:dyDescent="0.25">
      <c r="A12" s="42"/>
      <c r="B12" s="42"/>
      <c r="C12" s="44">
        <v>51</v>
      </c>
      <c r="D12" s="44" t="s">
        <v>48</v>
      </c>
      <c r="E12" s="46">
        <v>1504100</v>
      </c>
      <c r="F12" s="46">
        <v>1504100</v>
      </c>
    </row>
    <row r="13" spans="1:6" x14ac:dyDescent="0.25">
      <c r="A13" s="42"/>
      <c r="B13" s="43"/>
      <c r="C13" s="44">
        <v>52</v>
      </c>
      <c r="D13" s="44" t="s">
        <v>44</v>
      </c>
      <c r="E13" s="46">
        <v>1000</v>
      </c>
      <c r="F13" s="46">
        <v>4200</v>
      </c>
    </row>
    <row r="14" spans="1:6" x14ac:dyDescent="0.25">
      <c r="A14" s="42"/>
      <c r="B14" s="43"/>
      <c r="C14" s="44">
        <v>53</v>
      </c>
      <c r="D14" s="44" t="s">
        <v>113</v>
      </c>
      <c r="E14" s="45">
        <v>10000</v>
      </c>
      <c r="F14" s="45">
        <v>60000</v>
      </c>
    </row>
    <row r="15" spans="1:6" x14ac:dyDescent="0.25">
      <c r="A15" s="42"/>
      <c r="B15" s="43"/>
      <c r="C15" s="44">
        <v>57</v>
      </c>
      <c r="D15" s="44" t="s">
        <v>144</v>
      </c>
      <c r="E15" s="45">
        <v>0</v>
      </c>
      <c r="F15" s="45">
        <v>1200</v>
      </c>
    </row>
    <row r="16" spans="1:6" ht="20.25" customHeight="1" x14ac:dyDescent="0.25">
      <c r="A16" s="47"/>
      <c r="B16" s="47">
        <v>64</v>
      </c>
      <c r="C16" s="47"/>
      <c r="D16" s="47" t="s">
        <v>49</v>
      </c>
      <c r="E16" s="48">
        <f>E17</f>
        <v>30</v>
      </c>
      <c r="F16" s="48">
        <f>F17</f>
        <v>30</v>
      </c>
    </row>
    <row r="17" spans="1:11" s="50" customFormat="1" x14ac:dyDescent="0.25">
      <c r="A17" s="42"/>
      <c r="B17" s="42"/>
      <c r="C17" s="44">
        <v>31</v>
      </c>
      <c r="D17" s="44" t="s">
        <v>38</v>
      </c>
      <c r="E17" s="46">
        <v>30</v>
      </c>
      <c r="F17" s="46">
        <v>30</v>
      </c>
    </row>
    <row r="18" spans="1:11" s="50" customFormat="1" ht="33.75" customHeight="1" x14ac:dyDescent="0.25">
      <c r="A18" s="47"/>
      <c r="B18" s="47">
        <v>65</v>
      </c>
      <c r="C18" s="47"/>
      <c r="D18" s="59" t="s">
        <v>50</v>
      </c>
      <c r="E18" s="48">
        <f>E19</f>
        <v>300</v>
      </c>
      <c r="F18" s="48">
        <f>F19</f>
        <v>300</v>
      </c>
    </row>
    <row r="19" spans="1:11" s="50" customFormat="1" x14ac:dyDescent="0.25">
      <c r="A19" s="42"/>
      <c r="B19" s="42"/>
      <c r="C19" s="44">
        <v>41</v>
      </c>
      <c r="D19" s="44" t="s">
        <v>51</v>
      </c>
      <c r="E19" s="46">
        <v>300</v>
      </c>
      <c r="F19" s="46">
        <v>300</v>
      </c>
    </row>
    <row r="20" spans="1:11" s="50" customFormat="1" ht="31.5" customHeight="1" x14ac:dyDescent="0.25">
      <c r="A20" s="47"/>
      <c r="B20" s="47">
        <v>66</v>
      </c>
      <c r="C20" s="47"/>
      <c r="D20" s="59" t="s">
        <v>52</v>
      </c>
      <c r="E20" s="48">
        <f>SUM(E21:E22)</f>
        <v>18000</v>
      </c>
      <c r="F20" s="48">
        <f>SUM(F21:F22)</f>
        <v>29100</v>
      </c>
      <c r="J20" s="57"/>
      <c r="K20" s="57"/>
    </row>
    <row r="21" spans="1:11" s="50" customFormat="1" x14ac:dyDescent="0.25">
      <c r="A21" s="42"/>
      <c r="B21" s="42"/>
      <c r="C21" s="44">
        <v>31</v>
      </c>
      <c r="D21" s="44" t="s">
        <v>38</v>
      </c>
      <c r="E21" s="46">
        <v>10000</v>
      </c>
      <c r="F21" s="46">
        <v>8500</v>
      </c>
    </row>
    <row r="22" spans="1:11" s="50" customFormat="1" x14ac:dyDescent="0.25">
      <c r="A22" s="42"/>
      <c r="B22" s="42"/>
      <c r="C22" s="44">
        <v>61</v>
      </c>
      <c r="D22" s="44" t="s">
        <v>54</v>
      </c>
      <c r="E22" s="46">
        <v>8000</v>
      </c>
      <c r="F22" s="46">
        <v>20600</v>
      </c>
    </row>
    <row r="23" spans="1:11" ht="29.25" customHeight="1" x14ac:dyDescent="0.25">
      <c r="A23" s="47"/>
      <c r="B23" s="47">
        <v>67</v>
      </c>
      <c r="C23" s="49"/>
      <c r="D23" s="51" t="s">
        <v>43</v>
      </c>
      <c r="E23" s="48">
        <f>E24</f>
        <v>153086.88</v>
      </c>
      <c r="F23" s="48">
        <f>F24</f>
        <v>243661.28</v>
      </c>
    </row>
    <row r="24" spans="1:11" s="50" customFormat="1" x14ac:dyDescent="0.25">
      <c r="A24" s="42"/>
      <c r="B24" s="42"/>
      <c r="C24" s="44">
        <v>11</v>
      </c>
      <c r="D24" s="60" t="s">
        <v>18</v>
      </c>
      <c r="E24" s="46">
        <v>153086.88</v>
      </c>
      <c r="F24" s="46">
        <v>243661.28</v>
      </c>
    </row>
    <row r="25" spans="1:11" x14ac:dyDescent="0.25">
      <c r="A25" s="52">
        <v>7</v>
      </c>
      <c r="B25" s="53"/>
      <c r="C25" s="53"/>
      <c r="D25" s="54" t="s">
        <v>19</v>
      </c>
      <c r="E25" s="55">
        <f t="shared" ref="E25:F25" si="0">E26</f>
        <v>0</v>
      </c>
      <c r="F25" s="55">
        <f t="shared" si="0"/>
        <v>0</v>
      </c>
    </row>
    <row r="26" spans="1:11" ht="23.25" customHeight="1" x14ac:dyDescent="0.25">
      <c r="A26" s="51"/>
      <c r="B26" s="51">
        <v>72</v>
      </c>
      <c r="C26" s="51"/>
      <c r="D26" s="62" t="s">
        <v>41</v>
      </c>
      <c r="E26" s="48">
        <f>E27</f>
        <v>0</v>
      </c>
      <c r="F26" s="48">
        <f>F27</f>
        <v>0</v>
      </c>
    </row>
    <row r="27" spans="1:11" s="50" customFormat="1" x14ac:dyDescent="0.25">
      <c r="A27" s="61"/>
      <c r="B27" s="61"/>
      <c r="C27" s="44">
        <v>71</v>
      </c>
      <c r="D27" s="44" t="s">
        <v>53</v>
      </c>
      <c r="E27" s="46">
        <v>0</v>
      </c>
      <c r="F27" s="46">
        <v>0</v>
      </c>
    </row>
    <row r="28" spans="1:11" x14ac:dyDescent="0.25">
      <c r="A28" s="182" t="s">
        <v>100</v>
      </c>
      <c r="B28" s="183"/>
      <c r="C28" s="183"/>
      <c r="D28" s="184"/>
      <c r="E28" s="94">
        <f>E10+E25</f>
        <v>1686516.88</v>
      </c>
      <c r="F28" s="94">
        <f>F10+F25</f>
        <v>1842591.28</v>
      </c>
    </row>
    <row r="29" spans="1:11" x14ac:dyDescent="0.25">
      <c r="A29" s="129"/>
      <c r="B29" s="129"/>
      <c r="C29" s="129"/>
      <c r="D29" s="129"/>
      <c r="E29" s="130"/>
      <c r="F29" s="130"/>
    </row>
    <row r="30" spans="1:11" x14ac:dyDescent="0.25">
      <c r="A30" s="108"/>
      <c r="B30" s="108"/>
      <c r="C30" s="108"/>
      <c r="D30" s="108"/>
      <c r="E30" s="109"/>
      <c r="F30" s="110"/>
    </row>
    <row r="31" spans="1:11" ht="24.75" customHeight="1" x14ac:dyDescent="0.25">
      <c r="A31" s="180" t="s">
        <v>104</v>
      </c>
      <c r="B31" s="181"/>
      <c r="C31" s="181"/>
      <c r="D31" s="181"/>
      <c r="E31" s="181"/>
      <c r="F31" s="181"/>
    </row>
    <row r="32" spans="1:11" ht="24" customHeight="1" x14ac:dyDescent="0.25">
      <c r="A32" s="111" t="s">
        <v>14</v>
      </c>
      <c r="B32" s="111" t="s">
        <v>15</v>
      </c>
      <c r="C32" s="111" t="s">
        <v>16</v>
      </c>
      <c r="D32" s="112" t="s">
        <v>33</v>
      </c>
      <c r="E32" s="111" t="s">
        <v>126</v>
      </c>
      <c r="F32" s="111" t="s">
        <v>132</v>
      </c>
    </row>
    <row r="33" spans="1:10" ht="15.75" customHeight="1" x14ac:dyDescent="0.25">
      <c r="A33" s="121">
        <v>9</v>
      </c>
      <c r="B33" s="121"/>
      <c r="C33" s="121"/>
      <c r="D33" s="122" t="s">
        <v>105</v>
      </c>
      <c r="E33" s="123">
        <f t="shared" ref="E33:F33" si="1">SUM(E34)</f>
        <v>24800</v>
      </c>
      <c r="F33" s="123">
        <f t="shared" si="1"/>
        <v>26300</v>
      </c>
    </row>
    <row r="34" spans="1:10" ht="15.75" customHeight="1" x14ac:dyDescent="0.25">
      <c r="A34" s="113"/>
      <c r="B34" s="116">
        <v>92</v>
      </c>
      <c r="C34" s="113"/>
      <c r="D34" s="114" t="s">
        <v>106</v>
      </c>
      <c r="E34" s="115">
        <f t="shared" ref="E34" si="2">SUM(E35:E41)</f>
        <v>24800</v>
      </c>
      <c r="F34" s="115">
        <f>SUM(F35:F41)</f>
        <v>26300</v>
      </c>
      <c r="J34" s="75"/>
    </row>
    <row r="35" spans="1:10" s="65" customFormat="1" ht="15.75" customHeight="1" x14ac:dyDescent="0.25">
      <c r="A35" s="138"/>
      <c r="B35" s="139"/>
      <c r="C35" s="140">
        <v>91</v>
      </c>
      <c r="D35" s="126" t="s">
        <v>99</v>
      </c>
      <c r="E35" s="124">
        <v>0</v>
      </c>
      <c r="F35" s="141">
        <v>0</v>
      </c>
    </row>
    <row r="36" spans="1:10" s="50" customFormat="1" x14ac:dyDescent="0.25">
      <c r="A36" s="117"/>
      <c r="B36" s="118"/>
      <c r="C36" s="140">
        <v>95</v>
      </c>
      <c r="D36" s="126" t="s">
        <v>110</v>
      </c>
      <c r="E36" s="124">
        <v>6000</v>
      </c>
      <c r="F36" s="142">
        <v>6000</v>
      </c>
    </row>
    <row r="37" spans="1:10" s="50" customFormat="1" x14ac:dyDescent="0.25">
      <c r="A37" s="117"/>
      <c r="B37" s="118"/>
      <c r="C37" s="140">
        <v>95</v>
      </c>
      <c r="D37" s="126" t="s">
        <v>133</v>
      </c>
      <c r="E37" s="124">
        <v>4500</v>
      </c>
      <c r="F37" s="142">
        <v>4500</v>
      </c>
    </row>
    <row r="38" spans="1:10" s="50" customFormat="1" x14ac:dyDescent="0.25">
      <c r="A38" s="119"/>
      <c r="B38" s="120"/>
      <c r="C38" s="119" t="s">
        <v>107</v>
      </c>
      <c r="D38" s="126" t="s">
        <v>60</v>
      </c>
      <c r="E38" s="125">
        <v>14000</v>
      </c>
      <c r="F38" s="142">
        <v>15500</v>
      </c>
    </row>
    <row r="39" spans="1:10" s="50" customFormat="1" x14ac:dyDescent="0.25">
      <c r="A39" s="119"/>
      <c r="B39" s="120"/>
      <c r="C39" s="119">
        <v>94</v>
      </c>
      <c r="D39" s="126" t="s">
        <v>109</v>
      </c>
      <c r="E39" s="125">
        <v>0</v>
      </c>
      <c r="F39" s="142">
        <v>0</v>
      </c>
    </row>
    <row r="40" spans="1:10" s="50" customFormat="1" x14ac:dyDescent="0.25">
      <c r="A40" s="119"/>
      <c r="B40" s="120"/>
      <c r="C40" s="119">
        <v>96</v>
      </c>
      <c r="D40" s="126" t="s">
        <v>64</v>
      </c>
      <c r="E40" s="125">
        <v>300</v>
      </c>
      <c r="F40" s="142">
        <v>300</v>
      </c>
    </row>
    <row r="41" spans="1:10" s="50" customFormat="1" x14ac:dyDescent="0.25">
      <c r="A41" s="119"/>
      <c r="B41" s="120"/>
      <c r="C41" s="119">
        <v>97</v>
      </c>
      <c r="D41" s="126" t="s">
        <v>108</v>
      </c>
      <c r="E41" s="125">
        <v>0</v>
      </c>
      <c r="F41" s="142">
        <v>0</v>
      </c>
    </row>
    <row r="42" spans="1:10" s="50" customFormat="1" x14ac:dyDescent="0.25">
      <c r="A42"/>
      <c r="B42"/>
      <c r="C42"/>
      <c r="D42"/>
      <c r="E42"/>
      <c r="F42"/>
    </row>
    <row r="43" spans="1:10" s="50" customFormat="1" ht="15.75" x14ac:dyDescent="0.25">
      <c r="A43" s="155" t="s">
        <v>20</v>
      </c>
      <c r="B43" s="176"/>
      <c r="C43" s="176"/>
      <c r="D43" s="176"/>
      <c r="E43" s="176"/>
      <c r="F43" s="176"/>
    </row>
    <row r="44" spans="1:10" s="50" customFormat="1" ht="18" x14ac:dyDescent="0.25">
      <c r="A44" s="5"/>
      <c r="B44" s="5"/>
      <c r="C44" s="5"/>
      <c r="D44" s="5"/>
      <c r="E44" s="5"/>
      <c r="F44" s="6"/>
    </row>
    <row r="45" spans="1:10" s="50" customFormat="1" ht="28.5" customHeight="1" x14ac:dyDescent="0.25">
      <c r="A45" s="20" t="s">
        <v>14</v>
      </c>
      <c r="B45" s="19" t="s">
        <v>15</v>
      </c>
      <c r="C45" s="19" t="s">
        <v>16</v>
      </c>
      <c r="D45" s="19" t="s">
        <v>21</v>
      </c>
      <c r="E45" s="20" t="s">
        <v>126</v>
      </c>
      <c r="F45" s="20" t="s">
        <v>132</v>
      </c>
    </row>
    <row r="46" spans="1:10" s="50" customFormat="1" x14ac:dyDescent="0.25">
      <c r="A46" s="56">
        <v>3</v>
      </c>
      <c r="B46" s="56"/>
      <c r="C46" s="56"/>
      <c r="D46" s="56" t="s">
        <v>22</v>
      </c>
      <c r="E46" s="63">
        <f>E47+E62+E81+E98+E113</f>
        <v>1667936.88</v>
      </c>
      <c r="F46" s="63">
        <f>F47+F62+F81+F98+F113+F96</f>
        <v>1816761.28</v>
      </c>
    </row>
    <row r="47" spans="1:10" s="50" customFormat="1" x14ac:dyDescent="0.25">
      <c r="A47" s="58"/>
      <c r="B47" s="51">
        <v>31</v>
      </c>
      <c r="C47" s="51"/>
      <c r="D47" s="51" t="s">
        <v>23</v>
      </c>
      <c r="E47" s="48">
        <f>SUM(E48:E61)</f>
        <v>1500000</v>
      </c>
      <c r="F47" s="48">
        <f>SUM(F48:F61)</f>
        <v>1508050</v>
      </c>
    </row>
    <row r="48" spans="1:10" s="50" customFormat="1" x14ac:dyDescent="0.25">
      <c r="A48" s="42"/>
      <c r="B48" s="42"/>
      <c r="C48" s="44">
        <v>11</v>
      </c>
      <c r="D48" s="44" t="s">
        <v>18</v>
      </c>
      <c r="E48" s="64">
        <v>0</v>
      </c>
      <c r="F48" s="64">
        <v>5750</v>
      </c>
    </row>
    <row r="49" spans="1:6" s="50" customFormat="1" x14ac:dyDescent="0.25">
      <c r="A49" s="42"/>
      <c r="B49" s="42"/>
      <c r="C49" s="70">
        <v>91</v>
      </c>
      <c r="D49" s="70" t="s">
        <v>59</v>
      </c>
      <c r="E49" s="71">
        <v>0</v>
      </c>
      <c r="F49" s="71">
        <v>0</v>
      </c>
    </row>
    <row r="50" spans="1:6" s="50" customFormat="1" x14ac:dyDescent="0.25">
      <c r="A50" s="42"/>
      <c r="B50" s="42"/>
      <c r="C50" s="44">
        <v>31</v>
      </c>
      <c r="D50" s="44" t="s">
        <v>38</v>
      </c>
      <c r="E50" s="64">
        <v>0</v>
      </c>
      <c r="F50" s="64">
        <v>0</v>
      </c>
    </row>
    <row r="51" spans="1:6" x14ac:dyDescent="0.25">
      <c r="A51" s="42"/>
      <c r="B51" s="42"/>
      <c r="C51" s="70">
        <v>93</v>
      </c>
      <c r="D51" s="70" t="s">
        <v>60</v>
      </c>
      <c r="E51" s="71">
        <v>0</v>
      </c>
      <c r="F51" s="71">
        <v>0</v>
      </c>
    </row>
    <row r="52" spans="1:6" x14ac:dyDescent="0.25">
      <c r="A52" s="42"/>
      <c r="B52" s="42"/>
      <c r="C52" s="44">
        <v>41</v>
      </c>
      <c r="D52" s="44" t="s">
        <v>51</v>
      </c>
      <c r="E52" s="64">
        <v>0</v>
      </c>
      <c r="F52" s="64">
        <v>0</v>
      </c>
    </row>
    <row r="53" spans="1:6" x14ac:dyDescent="0.25">
      <c r="A53" s="42"/>
      <c r="B53" s="42"/>
      <c r="C53" s="70">
        <v>94</v>
      </c>
      <c r="D53" s="70" t="s">
        <v>61</v>
      </c>
      <c r="E53" s="71">
        <v>0</v>
      </c>
      <c r="F53" s="71">
        <v>0</v>
      </c>
    </row>
    <row r="54" spans="1:6" x14ac:dyDescent="0.25">
      <c r="A54" s="42"/>
      <c r="B54" s="42"/>
      <c r="C54" s="44">
        <v>51</v>
      </c>
      <c r="D54" s="44" t="s">
        <v>55</v>
      </c>
      <c r="E54" s="64">
        <v>1500000</v>
      </c>
      <c r="F54" s="64">
        <v>1500000</v>
      </c>
    </row>
    <row r="55" spans="1:6" x14ac:dyDescent="0.25">
      <c r="A55" s="42"/>
      <c r="B55" s="42"/>
      <c r="C55" s="70">
        <v>95</v>
      </c>
      <c r="D55" s="70" t="s">
        <v>62</v>
      </c>
      <c r="E55" s="71">
        <v>0</v>
      </c>
      <c r="F55" s="71">
        <v>0</v>
      </c>
    </row>
    <row r="56" spans="1:6" x14ac:dyDescent="0.25">
      <c r="A56" s="42"/>
      <c r="B56" s="42"/>
      <c r="C56" s="44">
        <v>52</v>
      </c>
      <c r="D56" s="44" t="s">
        <v>56</v>
      </c>
      <c r="E56" s="64">
        <v>0</v>
      </c>
      <c r="F56" s="64">
        <v>0</v>
      </c>
    </row>
    <row r="57" spans="1:6" x14ac:dyDescent="0.25">
      <c r="A57" s="42"/>
      <c r="B57" s="42"/>
      <c r="C57" s="70">
        <v>95</v>
      </c>
      <c r="D57" s="70" t="s">
        <v>63</v>
      </c>
      <c r="E57" s="71">
        <v>0</v>
      </c>
      <c r="F57" s="71">
        <v>0</v>
      </c>
    </row>
    <row r="58" spans="1:6" x14ac:dyDescent="0.25">
      <c r="A58" s="42"/>
      <c r="B58" s="42"/>
      <c r="C58" s="44">
        <v>61</v>
      </c>
      <c r="D58" s="44" t="s">
        <v>54</v>
      </c>
      <c r="E58" s="64">
        <v>0</v>
      </c>
      <c r="F58" s="64">
        <v>2300</v>
      </c>
    </row>
    <row r="59" spans="1:6" x14ac:dyDescent="0.25">
      <c r="A59" s="42"/>
      <c r="B59" s="42"/>
      <c r="C59" s="70">
        <v>96</v>
      </c>
      <c r="D59" s="70" t="s">
        <v>64</v>
      </c>
      <c r="E59" s="71">
        <v>0</v>
      </c>
      <c r="F59" s="71">
        <v>0</v>
      </c>
    </row>
    <row r="60" spans="1:6" x14ac:dyDescent="0.25">
      <c r="A60" s="42"/>
      <c r="B60" s="42"/>
      <c r="C60" s="44">
        <v>71</v>
      </c>
      <c r="D60" s="44" t="s">
        <v>53</v>
      </c>
      <c r="E60" s="64">
        <v>0</v>
      </c>
      <c r="F60" s="64">
        <v>0</v>
      </c>
    </row>
    <row r="61" spans="1:6" x14ac:dyDescent="0.25">
      <c r="A61" s="42"/>
      <c r="B61" s="42"/>
      <c r="C61" s="70">
        <v>97</v>
      </c>
      <c r="D61" s="70" t="s">
        <v>65</v>
      </c>
      <c r="E61" s="71">
        <v>0</v>
      </c>
      <c r="F61" s="71">
        <v>0</v>
      </c>
    </row>
    <row r="62" spans="1:6" x14ac:dyDescent="0.25">
      <c r="A62" s="47"/>
      <c r="B62" s="47">
        <v>32</v>
      </c>
      <c r="C62" s="49"/>
      <c r="D62" s="47" t="s">
        <v>34</v>
      </c>
      <c r="E62" s="48">
        <f>SUM(E63:E80)</f>
        <v>166521.88</v>
      </c>
      <c r="F62" s="48">
        <f>SUM(F63:F80)</f>
        <v>276604.98</v>
      </c>
    </row>
    <row r="63" spans="1:6" x14ac:dyDescent="0.25">
      <c r="A63" s="10"/>
      <c r="B63" s="10"/>
      <c r="C63" s="11">
        <v>11</v>
      </c>
      <c r="D63" s="11" t="s">
        <v>18</v>
      </c>
      <c r="E63" s="41">
        <v>124071.88</v>
      </c>
      <c r="F63" s="41">
        <v>209604.98</v>
      </c>
    </row>
    <row r="64" spans="1:6" x14ac:dyDescent="0.25">
      <c r="A64" s="10"/>
      <c r="B64" s="10"/>
      <c r="C64" s="70">
        <v>91</v>
      </c>
      <c r="D64" s="70" t="s">
        <v>59</v>
      </c>
      <c r="E64" s="72">
        <v>0</v>
      </c>
      <c r="F64" s="72">
        <v>0</v>
      </c>
    </row>
    <row r="65" spans="1:6" s="66" customFormat="1" x14ac:dyDescent="0.25">
      <c r="A65" s="42"/>
      <c r="B65" s="42"/>
      <c r="C65" s="44">
        <v>31</v>
      </c>
      <c r="D65" s="44" t="s">
        <v>38</v>
      </c>
      <c r="E65" s="46">
        <v>7750</v>
      </c>
      <c r="F65" s="46">
        <v>7750</v>
      </c>
    </row>
    <row r="66" spans="1:6" x14ac:dyDescent="0.25">
      <c r="A66" s="10"/>
      <c r="B66" s="10"/>
      <c r="C66" s="70">
        <v>93</v>
      </c>
      <c r="D66" s="70" t="s">
        <v>60</v>
      </c>
      <c r="E66" s="72">
        <v>3500</v>
      </c>
      <c r="F66" s="72">
        <v>3500</v>
      </c>
    </row>
    <row r="67" spans="1:6" x14ac:dyDescent="0.25">
      <c r="A67" s="10"/>
      <c r="B67" s="10"/>
      <c r="C67" s="11">
        <v>41</v>
      </c>
      <c r="D67" s="11" t="s">
        <v>51</v>
      </c>
      <c r="E67" s="41">
        <v>300</v>
      </c>
      <c r="F67" s="41">
        <v>300</v>
      </c>
    </row>
    <row r="68" spans="1:6" x14ac:dyDescent="0.25">
      <c r="A68" s="10"/>
      <c r="B68" s="10"/>
      <c r="C68" s="70">
        <v>94</v>
      </c>
      <c r="D68" s="70" t="s">
        <v>61</v>
      </c>
      <c r="E68" s="72">
        <v>0</v>
      </c>
      <c r="F68" s="72">
        <v>0</v>
      </c>
    </row>
    <row r="69" spans="1:6" x14ac:dyDescent="0.25">
      <c r="A69" s="10"/>
      <c r="B69" s="10"/>
      <c r="C69" s="11">
        <v>51</v>
      </c>
      <c r="D69" s="11" t="s">
        <v>55</v>
      </c>
      <c r="E69" s="41">
        <v>2100</v>
      </c>
      <c r="F69" s="41">
        <v>2100</v>
      </c>
    </row>
    <row r="70" spans="1:6" x14ac:dyDescent="0.25">
      <c r="A70" s="10"/>
      <c r="B70" s="10"/>
      <c r="C70" s="70">
        <v>95</v>
      </c>
      <c r="D70" s="70" t="s">
        <v>62</v>
      </c>
      <c r="E70" s="72">
        <v>0</v>
      </c>
      <c r="F70" s="72">
        <v>0</v>
      </c>
    </row>
    <row r="71" spans="1:6" x14ac:dyDescent="0.25">
      <c r="A71" s="10"/>
      <c r="B71" s="10"/>
      <c r="C71" s="11">
        <v>52</v>
      </c>
      <c r="D71" s="11" t="s">
        <v>56</v>
      </c>
      <c r="E71" s="41">
        <v>1000</v>
      </c>
      <c r="F71" s="41">
        <v>1750</v>
      </c>
    </row>
    <row r="72" spans="1:6" x14ac:dyDescent="0.25">
      <c r="A72" s="10"/>
      <c r="B72" s="10"/>
      <c r="C72" s="70">
        <v>95</v>
      </c>
      <c r="D72" s="70" t="s">
        <v>63</v>
      </c>
      <c r="E72" s="72">
        <v>6000</v>
      </c>
      <c r="F72" s="72">
        <v>6000</v>
      </c>
    </row>
    <row r="73" spans="1:6" x14ac:dyDescent="0.25">
      <c r="A73" s="10"/>
      <c r="B73" s="10"/>
      <c r="C73" s="44">
        <v>53</v>
      </c>
      <c r="D73" s="44" t="s">
        <v>113</v>
      </c>
      <c r="E73" s="46">
        <v>10000</v>
      </c>
      <c r="F73" s="46">
        <v>30000</v>
      </c>
    </row>
    <row r="74" spans="1:6" x14ac:dyDescent="0.25">
      <c r="A74" s="10"/>
      <c r="B74" s="10"/>
      <c r="C74" s="70">
        <v>95</v>
      </c>
      <c r="D74" s="70" t="s">
        <v>114</v>
      </c>
      <c r="E74" s="72">
        <v>4500</v>
      </c>
      <c r="F74" s="72">
        <v>4500</v>
      </c>
    </row>
    <row r="75" spans="1:6" x14ac:dyDescent="0.25">
      <c r="A75" s="10"/>
      <c r="B75" s="10"/>
      <c r="C75" s="44">
        <v>54</v>
      </c>
      <c r="D75" s="44" t="s">
        <v>115</v>
      </c>
      <c r="E75" s="46">
        <v>0</v>
      </c>
      <c r="F75" s="46">
        <v>0</v>
      </c>
    </row>
    <row r="76" spans="1:6" x14ac:dyDescent="0.25">
      <c r="A76" s="10"/>
      <c r="B76" s="10"/>
      <c r="C76" s="70">
        <v>95</v>
      </c>
      <c r="D76" s="70" t="s">
        <v>116</v>
      </c>
      <c r="E76" s="72">
        <v>0</v>
      </c>
      <c r="F76" s="72">
        <v>0</v>
      </c>
    </row>
    <row r="77" spans="1:6" x14ac:dyDescent="0.25">
      <c r="A77" s="10"/>
      <c r="B77" s="25"/>
      <c r="C77" s="11">
        <v>61</v>
      </c>
      <c r="D77" s="11" t="s">
        <v>54</v>
      </c>
      <c r="E77" s="41">
        <v>7000</v>
      </c>
      <c r="F77" s="41">
        <v>11100</v>
      </c>
    </row>
    <row r="78" spans="1:6" x14ac:dyDescent="0.25">
      <c r="A78" s="10"/>
      <c r="B78" s="25"/>
      <c r="C78" s="70">
        <v>96</v>
      </c>
      <c r="D78" s="70" t="s">
        <v>64</v>
      </c>
      <c r="E78" s="72">
        <v>300</v>
      </c>
      <c r="F78" s="72">
        <v>0</v>
      </c>
    </row>
    <row r="79" spans="1:6" x14ac:dyDescent="0.25">
      <c r="A79" s="10"/>
      <c r="B79" s="25"/>
      <c r="C79" s="11">
        <v>71</v>
      </c>
      <c r="D79" s="11" t="s">
        <v>53</v>
      </c>
      <c r="E79" s="41">
        <v>0</v>
      </c>
      <c r="F79" s="41">
        <v>0</v>
      </c>
    </row>
    <row r="80" spans="1:6" x14ac:dyDescent="0.25">
      <c r="A80" s="10"/>
      <c r="B80" s="25"/>
      <c r="C80" s="70">
        <v>97</v>
      </c>
      <c r="D80" s="70" t="s">
        <v>65</v>
      </c>
      <c r="E80" s="72">
        <v>0</v>
      </c>
      <c r="F80" s="72">
        <v>0</v>
      </c>
    </row>
    <row r="81" spans="1:6" x14ac:dyDescent="0.25">
      <c r="A81" s="47"/>
      <c r="B81" s="47">
        <v>34</v>
      </c>
      <c r="C81" s="49"/>
      <c r="D81" s="47" t="s">
        <v>57</v>
      </c>
      <c r="E81" s="48">
        <f t="shared" ref="E81" si="3">SUM(E82:E95)</f>
        <v>1015</v>
      </c>
      <c r="F81" s="48">
        <f>SUM(F82:F95)</f>
        <v>306.3</v>
      </c>
    </row>
    <row r="82" spans="1:6" x14ac:dyDescent="0.25">
      <c r="A82" s="10"/>
      <c r="B82" s="25"/>
      <c r="C82" s="11">
        <v>11</v>
      </c>
      <c r="D82" s="11" t="s">
        <v>18</v>
      </c>
      <c r="E82" s="41">
        <v>1015</v>
      </c>
      <c r="F82" s="41">
        <v>306.3</v>
      </c>
    </row>
    <row r="83" spans="1:6" x14ac:dyDescent="0.25">
      <c r="A83" s="10"/>
      <c r="B83" s="25"/>
      <c r="C83" s="70">
        <v>91</v>
      </c>
      <c r="D83" s="70" t="s">
        <v>59</v>
      </c>
      <c r="E83" s="72">
        <v>0</v>
      </c>
      <c r="F83" s="72">
        <v>0</v>
      </c>
    </row>
    <row r="84" spans="1:6" s="66" customFormat="1" x14ac:dyDescent="0.25">
      <c r="A84" s="10"/>
      <c r="B84" s="25"/>
      <c r="C84" s="11">
        <v>31</v>
      </c>
      <c r="D84" s="11" t="s">
        <v>38</v>
      </c>
      <c r="E84" s="41">
        <v>0</v>
      </c>
      <c r="F84" s="41">
        <v>0</v>
      </c>
    </row>
    <row r="85" spans="1:6" x14ac:dyDescent="0.25">
      <c r="A85" s="10"/>
      <c r="B85" s="25"/>
      <c r="C85" s="70">
        <v>93</v>
      </c>
      <c r="D85" s="70" t="s">
        <v>60</v>
      </c>
      <c r="E85" s="72">
        <v>0</v>
      </c>
      <c r="F85" s="72">
        <v>0</v>
      </c>
    </row>
    <row r="86" spans="1:6" x14ac:dyDescent="0.25">
      <c r="A86" s="10"/>
      <c r="B86" s="25"/>
      <c r="C86" s="11">
        <v>41</v>
      </c>
      <c r="D86" s="11" t="s">
        <v>51</v>
      </c>
      <c r="E86" s="41">
        <v>0</v>
      </c>
      <c r="F86" s="41">
        <v>0</v>
      </c>
    </row>
    <row r="87" spans="1:6" x14ac:dyDescent="0.25">
      <c r="A87" s="10"/>
      <c r="B87" s="25"/>
      <c r="C87" s="70">
        <v>94</v>
      </c>
      <c r="D87" s="70" t="s">
        <v>61</v>
      </c>
      <c r="E87" s="72">
        <v>0</v>
      </c>
      <c r="F87" s="72">
        <v>0</v>
      </c>
    </row>
    <row r="88" spans="1:6" x14ac:dyDescent="0.25">
      <c r="A88" s="10"/>
      <c r="B88" s="25"/>
      <c r="C88" s="11">
        <v>51</v>
      </c>
      <c r="D88" s="11" t="s">
        <v>55</v>
      </c>
      <c r="E88" s="41">
        <v>0</v>
      </c>
      <c r="F88" s="41">
        <v>0</v>
      </c>
    </row>
    <row r="89" spans="1:6" x14ac:dyDescent="0.25">
      <c r="A89" s="10"/>
      <c r="B89" s="25"/>
      <c r="C89" s="70">
        <v>95</v>
      </c>
      <c r="D89" s="70" t="s">
        <v>62</v>
      </c>
      <c r="E89" s="72">
        <v>0</v>
      </c>
      <c r="F89" s="72">
        <v>0</v>
      </c>
    </row>
    <row r="90" spans="1:6" x14ac:dyDescent="0.25">
      <c r="A90" s="10"/>
      <c r="B90" s="25"/>
      <c r="C90" s="11">
        <v>52</v>
      </c>
      <c r="D90" s="11" t="s">
        <v>56</v>
      </c>
      <c r="E90" s="41">
        <v>0</v>
      </c>
      <c r="F90" s="41">
        <v>0</v>
      </c>
    </row>
    <row r="91" spans="1:6" x14ac:dyDescent="0.25">
      <c r="A91" s="10"/>
      <c r="B91" s="25"/>
      <c r="C91" s="70">
        <v>95</v>
      </c>
      <c r="D91" s="70" t="s">
        <v>63</v>
      </c>
      <c r="E91" s="72">
        <v>0</v>
      </c>
      <c r="F91" s="72">
        <v>0</v>
      </c>
    </row>
    <row r="92" spans="1:6" x14ac:dyDescent="0.25">
      <c r="A92" s="10"/>
      <c r="B92" s="25"/>
      <c r="C92" s="11">
        <v>61</v>
      </c>
      <c r="D92" s="11" t="s">
        <v>54</v>
      </c>
      <c r="E92" s="41">
        <v>0</v>
      </c>
      <c r="F92" s="41">
        <v>0</v>
      </c>
    </row>
    <row r="93" spans="1:6" x14ac:dyDescent="0.25">
      <c r="A93" s="10"/>
      <c r="B93" s="25"/>
      <c r="C93" s="70">
        <v>96</v>
      </c>
      <c r="D93" s="70" t="s">
        <v>64</v>
      </c>
      <c r="E93" s="72">
        <v>0</v>
      </c>
      <c r="F93" s="72">
        <v>0</v>
      </c>
    </row>
    <row r="94" spans="1:6" x14ac:dyDescent="0.25">
      <c r="A94" s="10"/>
      <c r="B94" s="25"/>
      <c r="C94" s="11">
        <v>71</v>
      </c>
      <c r="D94" s="11" t="s">
        <v>53</v>
      </c>
      <c r="E94" s="41">
        <v>0</v>
      </c>
      <c r="F94" s="41">
        <v>0</v>
      </c>
    </row>
    <row r="95" spans="1:6" x14ac:dyDescent="0.25">
      <c r="A95" s="10"/>
      <c r="B95" s="25"/>
      <c r="C95" s="70">
        <v>97</v>
      </c>
      <c r="D95" s="70" t="s">
        <v>65</v>
      </c>
      <c r="E95" s="72">
        <v>0</v>
      </c>
      <c r="F95" s="72">
        <v>0</v>
      </c>
    </row>
    <row r="96" spans="1:6" s="65" customFormat="1" ht="25.5" x14ac:dyDescent="0.25">
      <c r="A96" s="47"/>
      <c r="B96" s="47">
        <v>36</v>
      </c>
      <c r="C96" s="49"/>
      <c r="D96" s="152" t="s">
        <v>145</v>
      </c>
      <c r="E96" s="48">
        <f>E97</f>
        <v>0</v>
      </c>
      <c r="F96" s="48">
        <f>F97</f>
        <v>30000</v>
      </c>
    </row>
    <row r="97" spans="1:6" s="50" customFormat="1" x14ac:dyDescent="0.25">
      <c r="A97" s="42"/>
      <c r="B97" s="43"/>
      <c r="C97" s="44">
        <v>53</v>
      </c>
      <c r="D97" s="44" t="s">
        <v>146</v>
      </c>
      <c r="E97" s="45">
        <v>0</v>
      </c>
      <c r="F97" s="45">
        <v>30000</v>
      </c>
    </row>
    <row r="98" spans="1:6" x14ac:dyDescent="0.25">
      <c r="A98" s="47"/>
      <c r="B98" s="47">
        <v>37</v>
      </c>
      <c r="C98" s="47"/>
      <c r="D98" s="47" t="s">
        <v>58</v>
      </c>
      <c r="E98" s="48">
        <f t="shared" ref="E98" si="4">SUM(E99:E112)</f>
        <v>400</v>
      </c>
      <c r="F98" s="48">
        <f>SUM(F99:F112)</f>
        <v>400</v>
      </c>
    </row>
    <row r="99" spans="1:6" x14ac:dyDescent="0.25">
      <c r="A99" s="10"/>
      <c r="B99" s="25"/>
      <c r="C99" s="11">
        <v>11</v>
      </c>
      <c r="D99" s="11" t="s">
        <v>18</v>
      </c>
      <c r="E99" s="41">
        <v>0</v>
      </c>
      <c r="F99" s="41">
        <v>0</v>
      </c>
    </row>
    <row r="100" spans="1:6" x14ac:dyDescent="0.25">
      <c r="A100" s="10"/>
      <c r="B100" s="25"/>
      <c r="C100" s="70">
        <v>91</v>
      </c>
      <c r="D100" s="70" t="s">
        <v>59</v>
      </c>
      <c r="E100" s="72">
        <v>0</v>
      </c>
      <c r="F100" s="72">
        <v>0</v>
      </c>
    </row>
    <row r="101" spans="1:6" ht="16.5" customHeight="1" x14ac:dyDescent="0.25">
      <c r="A101" s="10"/>
      <c r="B101" s="25"/>
      <c r="C101" s="11">
        <v>31</v>
      </c>
      <c r="D101" s="11" t="s">
        <v>38</v>
      </c>
      <c r="E101" s="41">
        <v>400</v>
      </c>
      <c r="F101" s="41">
        <v>400</v>
      </c>
    </row>
    <row r="102" spans="1:6" x14ac:dyDescent="0.25">
      <c r="A102" s="10"/>
      <c r="B102" s="25"/>
      <c r="C102" s="70">
        <v>93</v>
      </c>
      <c r="D102" s="70" t="s">
        <v>60</v>
      </c>
      <c r="E102" s="72">
        <v>0</v>
      </c>
      <c r="F102" s="72">
        <v>0</v>
      </c>
    </row>
    <row r="103" spans="1:6" x14ac:dyDescent="0.25">
      <c r="A103" s="10"/>
      <c r="B103" s="25"/>
      <c r="C103" s="11">
        <v>41</v>
      </c>
      <c r="D103" s="11" t="s">
        <v>51</v>
      </c>
      <c r="E103" s="41">
        <v>0</v>
      </c>
      <c r="F103" s="41">
        <v>0</v>
      </c>
    </row>
    <row r="104" spans="1:6" x14ac:dyDescent="0.25">
      <c r="A104" s="10"/>
      <c r="B104" s="25"/>
      <c r="C104" s="70">
        <v>94</v>
      </c>
      <c r="D104" s="70" t="s">
        <v>61</v>
      </c>
      <c r="E104" s="72">
        <v>0</v>
      </c>
      <c r="F104" s="72">
        <v>0</v>
      </c>
    </row>
    <row r="105" spans="1:6" x14ac:dyDescent="0.25">
      <c r="A105" s="10"/>
      <c r="B105" s="25"/>
      <c r="C105" s="11">
        <v>51</v>
      </c>
      <c r="D105" s="11" t="s">
        <v>55</v>
      </c>
      <c r="E105" s="41">
        <v>0</v>
      </c>
      <c r="F105" s="41">
        <v>0</v>
      </c>
    </row>
    <row r="106" spans="1:6" x14ac:dyDescent="0.25">
      <c r="A106" s="10"/>
      <c r="B106" s="25"/>
      <c r="C106" s="70">
        <v>95</v>
      </c>
      <c r="D106" s="70" t="s">
        <v>62</v>
      </c>
      <c r="E106" s="72">
        <v>0</v>
      </c>
      <c r="F106" s="72">
        <v>0</v>
      </c>
    </row>
    <row r="107" spans="1:6" x14ac:dyDescent="0.25">
      <c r="A107" s="10"/>
      <c r="B107" s="25"/>
      <c r="C107" s="11">
        <v>52</v>
      </c>
      <c r="D107" s="11" t="s">
        <v>56</v>
      </c>
      <c r="E107" s="41">
        <v>0</v>
      </c>
      <c r="F107" s="41">
        <v>0</v>
      </c>
    </row>
    <row r="108" spans="1:6" x14ac:dyDescent="0.25">
      <c r="A108" s="10"/>
      <c r="B108" s="25"/>
      <c r="C108" s="70">
        <v>95</v>
      </c>
      <c r="D108" s="70" t="s">
        <v>63</v>
      </c>
      <c r="E108" s="72">
        <v>0</v>
      </c>
      <c r="F108" s="72">
        <v>0</v>
      </c>
    </row>
    <row r="109" spans="1:6" x14ac:dyDescent="0.25">
      <c r="A109" s="10"/>
      <c r="B109" s="25"/>
      <c r="C109" s="11">
        <v>61</v>
      </c>
      <c r="D109" s="11" t="s">
        <v>54</v>
      </c>
      <c r="E109" s="41">
        <v>0</v>
      </c>
      <c r="F109" s="41">
        <v>0</v>
      </c>
    </row>
    <row r="110" spans="1:6" x14ac:dyDescent="0.25">
      <c r="A110" s="10"/>
      <c r="B110" s="25"/>
      <c r="C110" s="70">
        <v>96</v>
      </c>
      <c r="D110" s="70" t="s">
        <v>64</v>
      </c>
      <c r="E110" s="72">
        <v>0</v>
      </c>
      <c r="F110" s="72">
        <v>0</v>
      </c>
    </row>
    <row r="111" spans="1:6" s="50" customFormat="1" x14ac:dyDescent="0.25">
      <c r="A111" s="10"/>
      <c r="B111" s="25"/>
      <c r="C111" s="11">
        <v>71</v>
      </c>
      <c r="D111" s="11" t="s">
        <v>53</v>
      </c>
      <c r="E111" s="41">
        <v>0</v>
      </c>
      <c r="F111" s="41">
        <v>0</v>
      </c>
    </row>
    <row r="112" spans="1:6" x14ac:dyDescent="0.25">
      <c r="A112" s="10"/>
      <c r="B112" s="25"/>
      <c r="C112" s="70">
        <v>97</v>
      </c>
      <c r="D112" s="70" t="s">
        <v>65</v>
      </c>
      <c r="E112" s="72">
        <v>0</v>
      </c>
      <c r="F112" s="72">
        <v>0</v>
      </c>
    </row>
    <row r="113" spans="1:6" s="65" customFormat="1" x14ac:dyDescent="0.25">
      <c r="A113" s="47"/>
      <c r="B113" s="47">
        <v>38</v>
      </c>
      <c r="C113" s="49"/>
      <c r="D113" s="49" t="s">
        <v>117</v>
      </c>
      <c r="E113" s="48">
        <f t="shared" ref="E113:F113" si="5">SUM(E114:E115)</f>
        <v>0</v>
      </c>
      <c r="F113" s="48">
        <f t="shared" si="5"/>
        <v>1400</v>
      </c>
    </row>
    <row r="114" spans="1:6" s="66" customFormat="1" x14ac:dyDescent="0.25">
      <c r="A114" s="42"/>
      <c r="B114" s="42"/>
      <c r="C114" s="44">
        <v>31</v>
      </c>
      <c r="D114" s="44" t="s">
        <v>128</v>
      </c>
      <c r="E114" s="45">
        <v>0</v>
      </c>
      <c r="F114" s="45">
        <v>0</v>
      </c>
    </row>
    <row r="115" spans="1:6" x14ac:dyDescent="0.25">
      <c r="A115" s="10"/>
      <c r="B115" s="25"/>
      <c r="C115" s="44">
        <v>52</v>
      </c>
      <c r="D115" s="44" t="s">
        <v>44</v>
      </c>
      <c r="E115" s="45">
        <v>0</v>
      </c>
      <c r="F115" s="45">
        <v>1400</v>
      </c>
    </row>
    <row r="116" spans="1:6" x14ac:dyDescent="0.25">
      <c r="A116" s="52">
        <v>4</v>
      </c>
      <c r="B116" s="53"/>
      <c r="C116" s="53"/>
      <c r="D116" s="54" t="s">
        <v>24</v>
      </c>
      <c r="E116" s="63">
        <f t="shared" ref="E116" si="6">E117</f>
        <v>43380</v>
      </c>
      <c r="F116" s="63">
        <f>F117</f>
        <v>52130</v>
      </c>
    </row>
    <row r="117" spans="1:6" x14ac:dyDescent="0.25">
      <c r="A117" s="51"/>
      <c r="B117" s="51">
        <v>42</v>
      </c>
      <c r="C117" s="51"/>
      <c r="D117" s="62" t="s">
        <v>45</v>
      </c>
      <c r="E117" s="48">
        <f>SUM(E118:E132)</f>
        <v>43380</v>
      </c>
      <c r="F117" s="48">
        <f>SUM(F118:F132)</f>
        <v>52130</v>
      </c>
    </row>
    <row r="118" spans="1:6" x14ac:dyDescent="0.25">
      <c r="A118" s="12"/>
      <c r="B118" s="12"/>
      <c r="C118" s="15">
        <v>11</v>
      </c>
      <c r="D118" s="67" t="s">
        <v>18</v>
      </c>
      <c r="E118" s="41">
        <v>28000</v>
      </c>
      <c r="F118" s="41">
        <v>28000</v>
      </c>
    </row>
    <row r="119" spans="1:6" x14ac:dyDescent="0.25">
      <c r="A119" s="12"/>
      <c r="B119" s="12"/>
      <c r="C119" s="76">
        <v>91</v>
      </c>
      <c r="D119" s="77" t="s">
        <v>59</v>
      </c>
      <c r="E119" s="72">
        <v>0</v>
      </c>
      <c r="F119" s="72">
        <v>0</v>
      </c>
    </row>
    <row r="120" spans="1:6" x14ac:dyDescent="0.25">
      <c r="A120" s="12"/>
      <c r="B120" s="12"/>
      <c r="C120" s="15">
        <v>31</v>
      </c>
      <c r="D120" s="67" t="s">
        <v>38</v>
      </c>
      <c r="E120" s="41">
        <v>380</v>
      </c>
      <c r="F120" s="41">
        <v>380</v>
      </c>
    </row>
    <row r="121" spans="1:6" x14ac:dyDescent="0.25">
      <c r="A121" s="12"/>
      <c r="B121" s="12"/>
      <c r="C121" s="76">
        <v>93</v>
      </c>
      <c r="D121" s="77" t="s">
        <v>60</v>
      </c>
      <c r="E121" s="72">
        <v>12000</v>
      </c>
      <c r="F121" s="72">
        <v>12000</v>
      </c>
    </row>
    <row r="122" spans="1:6" x14ac:dyDescent="0.25">
      <c r="A122" s="12"/>
      <c r="B122" s="12"/>
      <c r="C122" s="15">
        <v>41</v>
      </c>
      <c r="D122" s="67" t="s">
        <v>51</v>
      </c>
      <c r="E122" s="41">
        <v>0</v>
      </c>
      <c r="F122" s="41">
        <v>0</v>
      </c>
    </row>
    <row r="123" spans="1:6" x14ac:dyDescent="0.25">
      <c r="A123" s="12"/>
      <c r="B123" s="12"/>
      <c r="C123" s="76">
        <v>94</v>
      </c>
      <c r="D123" s="77" t="s">
        <v>61</v>
      </c>
      <c r="E123" s="72">
        <v>0</v>
      </c>
      <c r="F123" s="72">
        <v>0</v>
      </c>
    </row>
    <row r="124" spans="1:6" x14ac:dyDescent="0.25">
      <c r="A124" s="12"/>
      <c r="B124" s="12"/>
      <c r="C124" s="15">
        <v>51</v>
      </c>
      <c r="D124" s="67" t="s">
        <v>55</v>
      </c>
      <c r="E124" s="41">
        <v>2000</v>
      </c>
      <c r="F124" s="41">
        <v>2000</v>
      </c>
    </row>
    <row r="125" spans="1:6" x14ac:dyDescent="0.25">
      <c r="A125" s="12"/>
      <c r="B125" s="12"/>
      <c r="C125" s="76">
        <v>95</v>
      </c>
      <c r="D125" s="77" t="s">
        <v>62</v>
      </c>
      <c r="E125" s="72">
        <v>0</v>
      </c>
      <c r="F125" s="72">
        <v>0</v>
      </c>
    </row>
    <row r="126" spans="1:6" x14ac:dyDescent="0.25">
      <c r="A126" s="61"/>
      <c r="B126" s="61"/>
      <c r="C126" s="95">
        <v>52</v>
      </c>
      <c r="D126" s="96" t="s">
        <v>56</v>
      </c>
      <c r="E126" s="46">
        <v>0</v>
      </c>
      <c r="F126" s="46">
        <v>1050</v>
      </c>
    </row>
    <row r="127" spans="1:6" x14ac:dyDescent="0.25">
      <c r="A127" s="12"/>
      <c r="B127" s="12"/>
      <c r="C127" s="76">
        <v>95</v>
      </c>
      <c r="D127" s="77" t="s">
        <v>63</v>
      </c>
      <c r="E127" s="72">
        <v>0</v>
      </c>
      <c r="F127" s="72">
        <v>0</v>
      </c>
    </row>
    <row r="128" spans="1:6" s="50" customFormat="1" x14ac:dyDescent="0.25">
      <c r="A128" s="61"/>
      <c r="B128" s="61"/>
      <c r="C128" s="95">
        <v>57</v>
      </c>
      <c r="D128" s="96" t="s">
        <v>137</v>
      </c>
      <c r="E128" s="46">
        <v>0</v>
      </c>
      <c r="F128" s="46">
        <v>1200</v>
      </c>
    </row>
    <row r="129" spans="1:6" x14ac:dyDescent="0.25">
      <c r="A129" s="12"/>
      <c r="B129" s="12"/>
      <c r="C129" s="11">
        <v>61</v>
      </c>
      <c r="D129" s="11" t="s">
        <v>54</v>
      </c>
      <c r="E129" s="41">
        <v>1000</v>
      </c>
      <c r="F129" s="41">
        <v>7200</v>
      </c>
    </row>
    <row r="130" spans="1:6" x14ac:dyDescent="0.25">
      <c r="A130" s="12"/>
      <c r="B130" s="12"/>
      <c r="C130" s="70">
        <v>96</v>
      </c>
      <c r="D130" s="70" t="s">
        <v>64</v>
      </c>
      <c r="E130" s="72">
        <v>0</v>
      </c>
      <c r="F130" s="72">
        <v>300</v>
      </c>
    </row>
    <row r="131" spans="1:6" x14ac:dyDescent="0.25">
      <c r="A131" s="68"/>
      <c r="B131" s="68"/>
      <c r="C131" s="74">
        <v>71</v>
      </c>
      <c r="D131" s="69" t="s">
        <v>53</v>
      </c>
      <c r="E131" s="46">
        <v>0</v>
      </c>
      <c r="F131" s="46">
        <v>0</v>
      </c>
    </row>
    <row r="132" spans="1:6" x14ac:dyDescent="0.25">
      <c r="A132" s="73"/>
      <c r="B132" s="73"/>
      <c r="C132" s="78">
        <v>97</v>
      </c>
      <c r="D132" s="79" t="s">
        <v>65</v>
      </c>
      <c r="E132" s="72">
        <v>0</v>
      </c>
      <c r="F132" s="72">
        <v>0</v>
      </c>
    </row>
    <row r="133" spans="1:6" x14ac:dyDescent="0.25">
      <c r="A133" s="182" t="s">
        <v>101</v>
      </c>
      <c r="B133" s="183"/>
      <c r="C133" s="183"/>
      <c r="D133" s="184"/>
      <c r="E133" s="94">
        <f>E46+E116</f>
        <v>1711316.88</v>
      </c>
      <c r="F133" s="94">
        <f>F46+F116</f>
        <v>1868891.28</v>
      </c>
    </row>
  </sheetData>
  <mergeCells count="8">
    <mergeCell ref="A133:D133"/>
    <mergeCell ref="A7:F7"/>
    <mergeCell ref="A43:F43"/>
    <mergeCell ref="A1:F1"/>
    <mergeCell ref="A3:F3"/>
    <mergeCell ref="A5:F5"/>
    <mergeCell ref="A28:D28"/>
    <mergeCell ref="A31:F31"/>
  </mergeCells>
  <pageMargins left="0.7" right="0.7" top="0.75" bottom="0.75" header="0.3" footer="0.3"/>
  <pageSetup paperSize="9" scale="48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C245-79FE-4931-965B-0D933B57A8ED}">
  <sheetPr>
    <pageSetUpPr fitToPage="1"/>
  </sheetPr>
  <dimension ref="A1:F13"/>
  <sheetViews>
    <sheetView workbookViewId="0">
      <selection activeCell="A2" sqref="A2"/>
    </sheetView>
  </sheetViews>
  <sheetFormatPr defaultRowHeight="15" x14ac:dyDescent="0.25"/>
  <cols>
    <col min="1" max="3" width="8.140625" customWidth="1"/>
    <col min="4" max="4" width="35.42578125" customWidth="1"/>
    <col min="5" max="6" width="19.42578125" customWidth="1"/>
  </cols>
  <sheetData>
    <row r="1" spans="1:6" ht="42" customHeight="1" x14ac:dyDescent="0.25">
      <c r="A1" s="185" t="s">
        <v>142</v>
      </c>
      <c r="B1" s="155"/>
      <c r="C1" s="155"/>
      <c r="D1" s="155"/>
      <c r="E1" s="155"/>
      <c r="F1" s="155"/>
    </row>
    <row r="2" spans="1:6" ht="18" x14ac:dyDescent="0.25">
      <c r="A2" s="24"/>
      <c r="B2" s="24"/>
      <c r="C2" s="24"/>
      <c r="D2" s="24"/>
      <c r="E2" s="24"/>
      <c r="F2" s="24"/>
    </row>
    <row r="3" spans="1:6" ht="15.75" x14ac:dyDescent="0.25">
      <c r="A3" s="155" t="s">
        <v>31</v>
      </c>
      <c r="B3" s="155"/>
      <c r="C3" s="155"/>
      <c r="D3" s="155"/>
      <c r="E3" s="155"/>
      <c r="F3" s="157"/>
    </row>
    <row r="4" spans="1:6" ht="18" x14ac:dyDescent="0.25">
      <c r="A4" s="24"/>
      <c r="B4" s="24"/>
      <c r="C4" s="24"/>
      <c r="D4" s="24"/>
      <c r="E4" s="24"/>
      <c r="F4" s="6"/>
    </row>
    <row r="5" spans="1:6" ht="15.75" x14ac:dyDescent="0.25">
      <c r="A5" s="155" t="s">
        <v>122</v>
      </c>
      <c r="B5" s="156"/>
      <c r="C5" s="156"/>
      <c r="D5" s="156"/>
      <c r="E5" s="156"/>
      <c r="F5" s="156"/>
    </row>
    <row r="6" spans="1:6" ht="18" x14ac:dyDescent="0.25">
      <c r="A6" s="24"/>
      <c r="B6" s="24"/>
      <c r="C6" s="24"/>
      <c r="D6" s="24"/>
      <c r="E6" s="24"/>
      <c r="F6" s="6"/>
    </row>
    <row r="7" spans="1:6" ht="25.5" x14ac:dyDescent="0.25">
      <c r="A7" s="20" t="s">
        <v>14</v>
      </c>
      <c r="B7" s="19" t="s">
        <v>15</v>
      </c>
      <c r="C7" s="19" t="s">
        <v>16</v>
      </c>
      <c r="D7" s="19" t="s">
        <v>47</v>
      </c>
      <c r="E7" s="20" t="s">
        <v>126</v>
      </c>
      <c r="F7" s="20" t="s">
        <v>132</v>
      </c>
    </row>
    <row r="8" spans="1:6" ht="24" customHeight="1" x14ac:dyDescent="0.25">
      <c r="A8" s="58">
        <v>8</v>
      </c>
      <c r="B8" s="58"/>
      <c r="C8" s="58"/>
      <c r="D8" s="58" t="s">
        <v>28</v>
      </c>
      <c r="E8" s="48">
        <f t="shared" ref="E8:F8" si="0">E9</f>
        <v>0</v>
      </c>
      <c r="F8" s="48">
        <f t="shared" si="0"/>
        <v>0</v>
      </c>
    </row>
    <row r="9" spans="1:6" ht="24" customHeight="1" x14ac:dyDescent="0.25">
      <c r="A9" s="56"/>
      <c r="B9" s="99">
        <v>84</v>
      </c>
      <c r="C9" s="99"/>
      <c r="D9" s="99" t="s">
        <v>35</v>
      </c>
      <c r="E9" s="63">
        <v>0</v>
      </c>
      <c r="F9" s="63">
        <v>0</v>
      </c>
    </row>
    <row r="10" spans="1:6" ht="24" customHeight="1" x14ac:dyDescent="0.25">
      <c r="A10" s="128"/>
      <c r="B10" s="61"/>
      <c r="C10" s="61"/>
      <c r="D10" s="61"/>
      <c r="E10" s="45"/>
      <c r="F10" s="45"/>
    </row>
    <row r="11" spans="1:6" ht="24" customHeight="1" x14ac:dyDescent="0.25">
      <c r="A11" s="100">
        <v>5</v>
      </c>
      <c r="B11" s="101"/>
      <c r="C11" s="101"/>
      <c r="D11" s="102" t="s">
        <v>29</v>
      </c>
      <c r="E11" s="48">
        <f t="shared" ref="E11:F11" si="1">E12</f>
        <v>0</v>
      </c>
      <c r="F11" s="48">
        <f t="shared" si="1"/>
        <v>0</v>
      </c>
    </row>
    <row r="12" spans="1:6" ht="24" customHeight="1" x14ac:dyDescent="0.25">
      <c r="A12" s="99"/>
      <c r="B12" s="99">
        <v>54</v>
      </c>
      <c r="C12" s="99"/>
      <c r="D12" s="103" t="s">
        <v>37</v>
      </c>
      <c r="E12" s="63">
        <v>0</v>
      </c>
      <c r="F12" s="63">
        <v>0</v>
      </c>
    </row>
    <row r="13" spans="1:6" ht="27" customHeight="1" x14ac:dyDescent="0.25">
      <c r="A13" s="68"/>
      <c r="B13" s="68"/>
      <c r="C13" s="68"/>
      <c r="D13" s="68"/>
      <c r="E13" s="68"/>
      <c r="F13" s="6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3"/>
  <sheetViews>
    <sheetView workbookViewId="0">
      <selection activeCell="C14" sqref="C14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3" ht="42" customHeight="1" x14ac:dyDescent="0.25">
      <c r="A1" s="155" t="s">
        <v>141</v>
      </c>
      <c r="B1" s="155"/>
      <c r="C1" s="155"/>
    </row>
    <row r="2" spans="1:3" ht="18" customHeight="1" x14ac:dyDescent="0.25">
      <c r="A2" s="5"/>
      <c r="B2" s="5"/>
      <c r="C2" s="5"/>
    </row>
    <row r="3" spans="1:3" ht="15.75" x14ac:dyDescent="0.25">
      <c r="A3" s="155" t="s">
        <v>31</v>
      </c>
      <c r="B3" s="155"/>
      <c r="C3" s="157"/>
    </row>
    <row r="4" spans="1:3" ht="18" x14ac:dyDescent="0.25">
      <c r="A4" s="5"/>
      <c r="B4" s="5"/>
      <c r="C4" s="6"/>
    </row>
    <row r="5" spans="1:3" ht="18" customHeight="1" x14ac:dyDescent="0.25">
      <c r="A5" s="155" t="s">
        <v>13</v>
      </c>
      <c r="B5" s="156"/>
      <c r="C5" s="156"/>
    </row>
    <row r="6" spans="1:3" ht="18" x14ac:dyDescent="0.25">
      <c r="A6" s="5"/>
      <c r="B6" s="5"/>
      <c r="C6" s="6"/>
    </row>
    <row r="7" spans="1:3" ht="15.75" x14ac:dyDescent="0.25">
      <c r="A7" s="155" t="s">
        <v>25</v>
      </c>
      <c r="B7" s="176"/>
      <c r="C7" s="176"/>
    </row>
    <row r="8" spans="1:3" ht="18" x14ac:dyDescent="0.25">
      <c r="A8" s="5"/>
      <c r="B8" s="5"/>
      <c r="C8" s="6"/>
    </row>
    <row r="9" spans="1:3" x14ac:dyDescent="0.25">
      <c r="A9" s="20" t="s">
        <v>26</v>
      </c>
      <c r="B9" s="20" t="s">
        <v>126</v>
      </c>
      <c r="C9" s="20" t="s">
        <v>132</v>
      </c>
    </row>
    <row r="10" spans="1:3" ht="19.5" customHeight="1" x14ac:dyDescent="0.25">
      <c r="A10" s="56" t="s">
        <v>27</v>
      </c>
      <c r="B10" s="63">
        <f t="shared" ref="B10:C10" si="0">B11</f>
        <v>1711316.88</v>
      </c>
      <c r="C10" s="63">
        <f t="shared" si="0"/>
        <v>1868891.28</v>
      </c>
    </row>
    <row r="11" spans="1:3" ht="19.5" customHeight="1" x14ac:dyDescent="0.25">
      <c r="A11" s="58" t="s">
        <v>66</v>
      </c>
      <c r="B11" s="48">
        <f t="shared" ref="B11:C12" si="1">B12</f>
        <v>1711316.88</v>
      </c>
      <c r="C11" s="48">
        <f t="shared" si="1"/>
        <v>1868891.28</v>
      </c>
    </row>
    <row r="12" spans="1:3" ht="19.5" customHeight="1" x14ac:dyDescent="0.25">
      <c r="A12" s="14" t="s">
        <v>102</v>
      </c>
      <c r="B12" s="40">
        <f t="shared" si="1"/>
        <v>1711316.88</v>
      </c>
      <c r="C12" s="40">
        <f t="shared" si="1"/>
        <v>1868891.28</v>
      </c>
    </row>
    <row r="13" spans="1:3" ht="19.5" customHeight="1" x14ac:dyDescent="0.25">
      <c r="A13" s="13" t="s">
        <v>67</v>
      </c>
      <c r="B13" s="41">
        <v>1711316.88</v>
      </c>
      <c r="C13" s="41">
        <v>1868891.28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2.140625" customWidth="1"/>
    <col min="5" max="6" width="25.28515625" customWidth="1"/>
  </cols>
  <sheetData>
    <row r="1" spans="1:6" ht="42" customHeight="1" x14ac:dyDescent="0.25">
      <c r="A1" s="155" t="s">
        <v>140</v>
      </c>
      <c r="B1" s="155"/>
      <c r="C1" s="155"/>
      <c r="D1" s="155"/>
      <c r="E1" s="155"/>
      <c r="F1" s="155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55" t="s">
        <v>31</v>
      </c>
      <c r="B3" s="155"/>
      <c r="C3" s="155"/>
      <c r="D3" s="155"/>
      <c r="E3" s="155"/>
      <c r="F3" s="157"/>
    </row>
    <row r="4" spans="1:6" ht="18" x14ac:dyDescent="0.25">
      <c r="A4" s="5"/>
      <c r="B4" s="5"/>
      <c r="C4" s="5"/>
      <c r="D4" s="5"/>
      <c r="E4" s="5"/>
      <c r="F4" s="6"/>
    </row>
    <row r="5" spans="1:6" ht="18" customHeight="1" x14ac:dyDescent="0.25">
      <c r="A5" s="155" t="s">
        <v>121</v>
      </c>
      <c r="B5" s="156"/>
      <c r="C5" s="156"/>
      <c r="D5" s="156"/>
      <c r="E5" s="156"/>
      <c r="F5" s="156"/>
    </row>
    <row r="6" spans="1:6" ht="18" x14ac:dyDescent="0.25">
      <c r="A6" s="5"/>
      <c r="B6" s="5"/>
      <c r="C6" s="5"/>
      <c r="D6" s="5"/>
      <c r="E6" s="5"/>
      <c r="F6" s="6"/>
    </row>
    <row r="7" spans="1:6" x14ac:dyDescent="0.25">
      <c r="A7" s="20" t="s">
        <v>14</v>
      </c>
      <c r="B7" s="19" t="s">
        <v>15</v>
      </c>
      <c r="C7" s="19" t="s">
        <v>16</v>
      </c>
      <c r="D7" s="19" t="s">
        <v>47</v>
      </c>
      <c r="E7" s="20" t="s">
        <v>126</v>
      </c>
      <c r="F7" s="20" t="s">
        <v>132</v>
      </c>
    </row>
    <row r="8" spans="1:6" ht="25.5" x14ac:dyDescent="0.25">
      <c r="A8" s="58">
        <v>8</v>
      </c>
      <c r="B8" s="58"/>
      <c r="C8" s="58"/>
      <c r="D8" s="58" t="s">
        <v>28</v>
      </c>
      <c r="E8" s="48">
        <f t="shared" ref="E8:F8" si="0">E9</f>
        <v>0</v>
      </c>
      <c r="F8" s="48">
        <f t="shared" si="0"/>
        <v>0</v>
      </c>
    </row>
    <row r="9" spans="1:6" x14ac:dyDescent="0.25">
      <c r="A9" s="56"/>
      <c r="B9" s="99">
        <v>84</v>
      </c>
      <c r="C9" s="99"/>
      <c r="D9" s="99" t="s">
        <v>35</v>
      </c>
      <c r="E9" s="63">
        <f t="shared" ref="E9:F9" si="1">E10</f>
        <v>0</v>
      </c>
      <c r="F9" s="63">
        <f t="shared" si="1"/>
        <v>0</v>
      </c>
    </row>
    <row r="10" spans="1:6" x14ac:dyDescent="0.25">
      <c r="A10" s="10"/>
      <c r="B10" s="10"/>
      <c r="C10" s="11">
        <v>81</v>
      </c>
      <c r="D10" s="14" t="s">
        <v>36</v>
      </c>
      <c r="E10" s="41">
        <v>0</v>
      </c>
      <c r="F10" s="41">
        <v>0</v>
      </c>
    </row>
    <row r="11" spans="1:6" ht="25.5" x14ac:dyDescent="0.25">
      <c r="A11" s="100">
        <v>5</v>
      </c>
      <c r="B11" s="101"/>
      <c r="C11" s="101"/>
      <c r="D11" s="102" t="s">
        <v>29</v>
      </c>
      <c r="E11" s="48">
        <f t="shared" ref="E11:F11" si="2">E12</f>
        <v>0</v>
      </c>
      <c r="F11" s="48">
        <f t="shared" si="2"/>
        <v>0</v>
      </c>
    </row>
    <row r="12" spans="1:6" ht="25.5" x14ac:dyDescent="0.25">
      <c r="A12" s="99"/>
      <c r="B12" s="99">
        <v>54</v>
      </c>
      <c r="C12" s="99"/>
      <c r="D12" s="103" t="s">
        <v>37</v>
      </c>
      <c r="E12" s="63">
        <f t="shared" ref="E12:F12" si="3">SUM(E13:E19)</f>
        <v>0</v>
      </c>
      <c r="F12" s="63">
        <f t="shared" si="3"/>
        <v>0</v>
      </c>
    </row>
    <row r="13" spans="1:6" x14ac:dyDescent="0.25">
      <c r="A13" s="12"/>
      <c r="B13" s="12"/>
      <c r="C13" s="11">
        <v>11</v>
      </c>
      <c r="D13" s="11" t="s">
        <v>18</v>
      </c>
      <c r="E13" s="41">
        <v>0</v>
      </c>
      <c r="F13" s="41">
        <v>0</v>
      </c>
    </row>
    <row r="14" spans="1:6" x14ac:dyDescent="0.25">
      <c r="A14" s="12"/>
      <c r="B14" s="12"/>
      <c r="C14" s="11">
        <v>31</v>
      </c>
      <c r="D14" s="11" t="s">
        <v>38</v>
      </c>
      <c r="E14" s="41">
        <v>0</v>
      </c>
      <c r="F14" s="41">
        <v>0</v>
      </c>
    </row>
    <row r="15" spans="1:6" x14ac:dyDescent="0.25">
      <c r="A15" s="12"/>
      <c r="B15" s="12"/>
      <c r="C15" s="11">
        <v>41</v>
      </c>
      <c r="D15" s="11" t="s">
        <v>51</v>
      </c>
      <c r="E15" s="41">
        <v>0</v>
      </c>
      <c r="F15" s="41">
        <v>0</v>
      </c>
    </row>
    <row r="16" spans="1:6" x14ac:dyDescent="0.25">
      <c r="A16" s="12"/>
      <c r="B16" s="12"/>
      <c r="C16" s="11">
        <v>51</v>
      </c>
      <c r="D16" s="11" t="s">
        <v>55</v>
      </c>
      <c r="E16" s="41">
        <v>0</v>
      </c>
      <c r="F16" s="41">
        <v>0</v>
      </c>
    </row>
    <row r="17" spans="1:6" x14ac:dyDescent="0.25">
      <c r="A17" s="12"/>
      <c r="B17" s="12"/>
      <c r="C17" s="11">
        <v>52</v>
      </c>
      <c r="D17" s="11" t="s">
        <v>44</v>
      </c>
      <c r="E17" s="41">
        <v>0</v>
      </c>
      <c r="F17" s="41">
        <v>0</v>
      </c>
    </row>
    <row r="18" spans="1:6" x14ac:dyDescent="0.25">
      <c r="A18" s="12"/>
      <c r="B18" s="12"/>
      <c r="C18" s="11">
        <v>61</v>
      </c>
      <c r="D18" s="11" t="s">
        <v>54</v>
      </c>
      <c r="E18" s="41">
        <v>0</v>
      </c>
      <c r="F18" s="41">
        <v>0</v>
      </c>
    </row>
    <row r="19" spans="1:6" x14ac:dyDescent="0.25">
      <c r="A19" s="12"/>
      <c r="B19" s="12"/>
      <c r="C19" s="11">
        <v>71</v>
      </c>
      <c r="D19" s="11" t="s">
        <v>103</v>
      </c>
      <c r="E19" s="41">
        <v>0</v>
      </c>
      <c r="F19" s="41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12"/>
  <sheetViews>
    <sheetView tabSelected="1" workbookViewId="0">
      <selection activeCell="H53" sqref="H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28515625" customWidth="1"/>
    <col min="4" max="4" width="30" customWidth="1"/>
    <col min="5" max="6" width="25.28515625" customWidth="1"/>
    <col min="8" max="8" width="24.42578125" customWidth="1"/>
  </cols>
  <sheetData>
    <row r="1" spans="1:8" ht="42" customHeight="1" x14ac:dyDescent="0.25">
      <c r="A1" s="155" t="s">
        <v>134</v>
      </c>
      <c r="B1" s="155"/>
      <c r="C1" s="155"/>
      <c r="D1" s="155"/>
      <c r="E1" s="155"/>
      <c r="F1" s="155"/>
    </row>
    <row r="2" spans="1:8" ht="18" x14ac:dyDescent="0.25">
      <c r="A2" s="5"/>
      <c r="B2" s="5"/>
      <c r="C2" s="5"/>
      <c r="D2" s="5"/>
      <c r="E2" s="5"/>
      <c r="F2" s="6"/>
    </row>
    <row r="3" spans="1:8" ht="18" customHeight="1" x14ac:dyDescent="0.25">
      <c r="A3" s="155" t="s">
        <v>30</v>
      </c>
      <c r="B3" s="156"/>
      <c r="C3" s="156"/>
      <c r="D3" s="156"/>
      <c r="E3" s="156"/>
      <c r="F3" s="156"/>
    </row>
    <row r="4" spans="1:8" ht="18" x14ac:dyDescent="0.25">
      <c r="A4" s="5"/>
      <c r="B4" s="5"/>
      <c r="C4" s="5"/>
      <c r="D4" s="5"/>
      <c r="E4" s="5"/>
      <c r="F4" s="6"/>
    </row>
    <row r="5" spans="1:8" ht="21.75" customHeight="1" x14ac:dyDescent="0.25">
      <c r="A5" s="207" t="s">
        <v>32</v>
      </c>
      <c r="B5" s="208"/>
      <c r="C5" s="209"/>
      <c r="D5" s="19" t="s">
        <v>33</v>
      </c>
      <c r="E5" s="20" t="s">
        <v>126</v>
      </c>
      <c r="F5" s="20" t="s">
        <v>132</v>
      </c>
    </row>
    <row r="6" spans="1:8" ht="30" customHeight="1" x14ac:dyDescent="0.25">
      <c r="A6" s="201" t="s">
        <v>69</v>
      </c>
      <c r="B6" s="202"/>
      <c r="C6" s="203"/>
      <c r="D6" s="80" t="s">
        <v>68</v>
      </c>
      <c r="E6" s="55">
        <f>E7+E15+E90+E104+E11</f>
        <v>1711316.88</v>
      </c>
      <c r="F6" s="55">
        <f>F7+F15+F90+F104+F11</f>
        <v>1868891.28</v>
      </c>
    </row>
    <row r="7" spans="1:8" ht="18" customHeight="1" x14ac:dyDescent="0.25">
      <c r="A7" s="204" t="s">
        <v>71</v>
      </c>
      <c r="B7" s="205"/>
      <c r="C7" s="206"/>
      <c r="D7" s="81" t="s">
        <v>70</v>
      </c>
      <c r="E7" s="84">
        <f>E8</f>
        <v>3200</v>
      </c>
      <c r="F7" s="84">
        <f t="shared" ref="F7" si="0">F8</f>
        <v>12975.49</v>
      </c>
    </row>
    <row r="8" spans="1:8" x14ac:dyDescent="0.25">
      <c r="A8" s="198" t="s">
        <v>72</v>
      </c>
      <c r="B8" s="199"/>
      <c r="C8" s="200"/>
      <c r="D8" s="82" t="s">
        <v>73</v>
      </c>
      <c r="E8" s="83">
        <f t="shared" ref="E8:F8" si="1">E9</f>
        <v>3200</v>
      </c>
      <c r="F8" s="83">
        <f t="shared" si="1"/>
        <v>12975.49</v>
      </c>
    </row>
    <row r="9" spans="1:8" x14ac:dyDescent="0.25">
      <c r="A9" s="192">
        <v>3</v>
      </c>
      <c r="B9" s="193"/>
      <c r="C9" s="194"/>
      <c r="D9" s="92" t="s">
        <v>22</v>
      </c>
      <c r="E9" s="91">
        <f>E10</f>
        <v>3200</v>
      </c>
      <c r="F9" s="91">
        <f>F10</f>
        <v>12975.49</v>
      </c>
    </row>
    <row r="10" spans="1:8" x14ac:dyDescent="0.25">
      <c r="A10" s="186">
        <v>32</v>
      </c>
      <c r="B10" s="187"/>
      <c r="C10" s="188"/>
      <c r="D10" s="26" t="s">
        <v>34</v>
      </c>
      <c r="E10" s="41">
        <v>3200</v>
      </c>
      <c r="F10" s="41">
        <v>12975.49</v>
      </c>
    </row>
    <row r="11" spans="1:8" ht="18.75" customHeight="1" x14ac:dyDescent="0.25">
      <c r="A11" s="204" t="s">
        <v>111</v>
      </c>
      <c r="B11" s="205"/>
      <c r="C11" s="206"/>
      <c r="D11" s="105" t="s">
        <v>112</v>
      </c>
      <c r="E11" s="84">
        <f t="shared" ref="E11:F13" si="2">E12</f>
        <v>0</v>
      </c>
      <c r="F11" s="84">
        <f t="shared" si="2"/>
        <v>0</v>
      </c>
    </row>
    <row r="12" spans="1:8" x14ac:dyDescent="0.25">
      <c r="A12" s="198" t="s">
        <v>72</v>
      </c>
      <c r="B12" s="199"/>
      <c r="C12" s="200"/>
      <c r="D12" s="104" t="s">
        <v>73</v>
      </c>
      <c r="E12" s="83">
        <f t="shared" si="2"/>
        <v>0</v>
      </c>
      <c r="F12" s="83">
        <f t="shared" si="2"/>
        <v>0</v>
      </c>
    </row>
    <row r="13" spans="1:8" x14ac:dyDescent="0.25">
      <c r="A13" s="192">
        <v>3</v>
      </c>
      <c r="B13" s="193"/>
      <c r="C13" s="194"/>
      <c r="D13" s="92" t="s">
        <v>22</v>
      </c>
      <c r="E13" s="91">
        <f t="shared" si="2"/>
        <v>0</v>
      </c>
      <c r="F13" s="91">
        <f t="shared" si="2"/>
        <v>0</v>
      </c>
    </row>
    <row r="14" spans="1:8" x14ac:dyDescent="0.25">
      <c r="A14" s="186">
        <v>32</v>
      </c>
      <c r="B14" s="187"/>
      <c r="C14" s="188"/>
      <c r="D14" s="34" t="s">
        <v>34</v>
      </c>
      <c r="E14" s="40">
        <v>0</v>
      </c>
      <c r="F14" s="40">
        <v>0</v>
      </c>
    </row>
    <row r="15" spans="1:8" x14ac:dyDescent="0.25">
      <c r="A15" s="204" t="s">
        <v>74</v>
      </c>
      <c r="B15" s="205"/>
      <c r="C15" s="206"/>
      <c r="D15" s="81" t="s">
        <v>75</v>
      </c>
      <c r="E15" s="84">
        <f>E16+E22+E37+E43+E52+E72+E84+E30+E40+E20+E50+E59+E79+E87+E62+E66</f>
        <v>1674116.88</v>
      </c>
      <c r="F15" s="84">
        <f>F16+F22+F37+F43+F52+F72+F84+F30+F40+F20+F50+F59+F79+F87+F62+F66+F69</f>
        <v>1768105.79</v>
      </c>
      <c r="H15" s="98"/>
    </row>
    <row r="16" spans="1:8" x14ac:dyDescent="0.25">
      <c r="A16" s="198" t="s">
        <v>72</v>
      </c>
      <c r="B16" s="199"/>
      <c r="C16" s="200"/>
      <c r="D16" s="82" t="s">
        <v>73</v>
      </c>
      <c r="E16" s="83">
        <f t="shared" ref="E16:F16" si="3">E17</f>
        <v>115886.88</v>
      </c>
      <c r="F16" s="83">
        <f t="shared" si="3"/>
        <v>142875.78999999998</v>
      </c>
    </row>
    <row r="17" spans="1:8" x14ac:dyDescent="0.25">
      <c r="A17" s="192">
        <v>3</v>
      </c>
      <c r="B17" s="193"/>
      <c r="C17" s="194"/>
      <c r="D17" s="92" t="s">
        <v>22</v>
      </c>
      <c r="E17" s="91">
        <f t="shared" ref="E17:F17" si="4">SUM(E18:E19)</f>
        <v>115886.88</v>
      </c>
      <c r="F17" s="91">
        <f t="shared" si="4"/>
        <v>142875.78999999998</v>
      </c>
    </row>
    <row r="18" spans="1:8" x14ac:dyDescent="0.25">
      <c r="A18" s="186">
        <v>32</v>
      </c>
      <c r="B18" s="187"/>
      <c r="C18" s="188"/>
      <c r="D18" s="33" t="s">
        <v>34</v>
      </c>
      <c r="E18" s="41">
        <v>114871.88</v>
      </c>
      <c r="F18" s="41">
        <v>142569.49</v>
      </c>
    </row>
    <row r="19" spans="1:8" x14ac:dyDescent="0.25">
      <c r="A19" s="186">
        <v>34</v>
      </c>
      <c r="B19" s="187"/>
      <c r="C19" s="188"/>
      <c r="D19" s="33" t="s">
        <v>57</v>
      </c>
      <c r="E19" s="41">
        <v>1015</v>
      </c>
      <c r="F19" s="41">
        <v>306.3</v>
      </c>
      <c r="H19" s="75"/>
    </row>
    <row r="20" spans="1:8" x14ac:dyDescent="0.25">
      <c r="A20" s="213" t="s">
        <v>92</v>
      </c>
      <c r="B20" s="214"/>
      <c r="C20" s="215"/>
      <c r="D20" s="82" t="s">
        <v>94</v>
      </c>
      <c r="E20" s="83">
        <f t="shared" ref="E20:F20" si="5">E21</f>
        <v>0</v>
      </c>
      <c r="F20" s="83">
        <f t="shared" si="5"/>
        <v>0</v>
      </c>
    </row>
    <row r="21" spans="1:8" x14ac:dyDescent="0.25">
      <c r="A21" s="186">
        <v>92</v>
      </c>
      <c r="B21" s="187"/>
      <c r="C21" s="188"/>
      <c r="D21" s="34" t="s">
        <v>95</v>
      </c>
      <c r="E21" s="40">
        <v>0</v>
      </c>
      <c r="F21" s="40">
        <v>0</v>
      </c>
    </row>
    <row r="22" spans="1:8" x14ac:dyDescent="0.25">
      <c r="A22" s="198" t="s">
        <v>76</v>
      </c>
      <c r="B22" s="199"/>
      <c r="C22" s="200"/>
      <c r="D22" s="82" t="s">
        <v>38</v>
      </c>
      <c r="E22" s="83">
        <f>E23+E28</f>
        <v>8530</v>
      </c>
      <c r="F22" s="83">
        <f>F23+F28</f>
        <v>8530</v>
      </c>
    </row>
    <row r="23" spans="1:8" x14ac:dyDescent="0.25">
      <c r="A23" s="192">
        <v>3</v>
      </c>
      <c r="B23" s="193"/>
      <c r="C23" s="194"/>
      <c r="D23" s="92" t="s">
        <v>22</v>
      </c>
      <c r="E23" s="91">
        <f t="shared" ref="E23:F23" si="6">SUM(E24:E27)</f>
        <v>8150</v>
      </c>
      <c r="F23" s="91">
        <f t="shared" si="6"/>
        <v>8150</v>
      </c>
    </row>
    <row r="24" spans="1:8" x14ac:dyDescent="0.25">
      <c r="A24" s="186">
        <v>32</v>
      </c>
      <c r="B24" s="187"/>
      <c r="C24" s="188"/>
      <c r="D24" s="34" t="s">
        <v>34</v>
      </c>
      <c r="E24" s="41">
        <v>7750</v>
      </c>
      <c r="F24" s="41">
        <v>7750</v>
      </c>
    </row>
    <row r="25" spans="1:8" x14ac:dyDescent="0.25">
      <c r="A25" s="186">
        <v>34</v>
      </c>
      <c r="B25" s="187"/>
      <c r="C25" s="188"/>
      <c r="D25" s="34" t="s">
        <v>57</v>
      </c>
      <c r="E25" s="41">
        <v>0</v>
      </c>
      <c r="F25" s="41">
        <v>0</v>
      </c>
    </row>
    <row r="26" spans="1:8" ht="38.25" x14ac:dyDescent="0.25">
      <c r="A26" s="186">
        <v>37</v>
      </c>
      <c r="B26" s="187"/>
      <c r="C26" s="188"/>
      <c r="D26" s="34" t="s">
        <v>77</v>
      </c>
      <c r="E26" s="41">
        <v>400</v>
      </c>
      <c r="F26" s="41">
        <v>400</v>
      </c>
    </row>
    <row r="27" spans="1:8" ht="26.25" customHeight="1" x14ac:dyDescent="0.25">
      <c r="A27" s="186">
        <v>38</v>
      </c>
      <c r="B27" s="187"/>
      <c r="C27" s="188"/>
      <c r="D27" s="34" t="s">
        <v>117</v>
      </c>
      <c r="E27" s="40">
        <v>0</v>
      </c>
      <c r="F27" s="40">
        <v>0</v>
      </c>
    </row>
    <row r="28" spans="1:8" ht="25.5" x14ac:dyDescent="0.25">
      <c r="A28" s="192">
        <v>4</v>
      </c>
      <c r="B28" s="193"/>
      <c r="C28" s="194"/>
      <c r="D28" s="92" t="s">
        <v>24</v>
      </c>
      <c r="E28" s="91">
        <f t="shared" ref="E28:F28" si="7">E29</f>
        <v>380</v>
      </c>
      <c r="F28" s="91">
        <f t="shared" si="7"/>
        <v>380</v>
      </c>
    </row>
    <row r="29" spans="1:8" ht="25.5" x14ac:dyDescent="0.25">
      <c r="A29" s="186">
        <v>42</v>
      </c>
      <c r="B29" s="187"/>
      <c r="C29" s="188"/>
      <c r="D29" s="34" t="s">
        <v>78</v>
      </c>
      <c r="E29" s="41">
        <v>380</v>
      </c>
      <c r="F29" s="41">
        <v>380</v>
      </c>
    </row>
    <row r="30" spans="1:8" x14ac:dyDescent="0.25">
      <c r="A30" s="198" t="s">
        <v>92</v>
      </c>
      <c r="B30" s="199"/>
      <c r="C30" s="200"/>
      <c r="D30" s="82" t="s">
        <v>93</v>
      </c>
      <c r="E30" s="83">
        <f>E31+E35</f>
        <v>15500</v>
      </c>
      <c r="F30" s="83">
        <f>F31+F35</f>
        <v>15500</v>
      </c>
    </row>
    <row r="31" spans="1:8" x14ac:dyDescent="0.25">
      <c r="A31" s="192">
        <v>3</v>
      </c>
      <c r="B31" s="193"/>
      <c r="C31" s="194"/>
      <c r="D31" s="92" t="s">
        <v>22</v>
      </c>
      <c r="E31" s="91">
        <f t="shared" ref="E31:F31" si="8">SUM(E32:E34)</f>
        <v>3500</v>
      </c>
      <c r="F31" s="91">
        <f t="shared" si="8"/>
        <v>3500</v>
      </c>
    </row>
    <row r="32" spans="1:8" x14ac:dyDescent="0.25">
      <c r="A32" s="186">
        <v>32</v>
      </c>
      <c r="B32" s="187"/>
      <c r="C32" s="188"/>
      <c r="D32" s="34" t="s">
        <v>34</v>
      </c>
      <c r="E32" s="40">
        <v>3500</v>
      </c>
      <c r="F32" s="40">
        <v>3500</v>
      </c>
    </row>
    <row r="33" spans="1:8" x14ac:dyDescent="0.25">
      <c r="A33" s="186">
        <v>34</v>
      </c>
      <c r="B33" s="187"/>
      <c r="C33" s="188"/>
      <c r="D33" s="34" t="s">
        <v>57</v>
      </c>
      <c r="E33" s="40">
        <v>0</v>
      </c>
      <c r="F33" s="40">
        <v>0</v>
      </c>
    </row>
    <row r="34" spans="1:8" ht="38.25" x14ac:dyDescent="0.25">
      <c r="A34" s="186">
        <v>37</v>
      </c>
      <c r="B34" s="187"/>
      <c r="C34" s="188"/>
      <c r="D34" s="34" t="s">
        <v>77</v>
      </c>
      <c r="E34" s="40">
        <v>0</v>
      </c>
      <c r="F34" s="40">
        <v>0</v>
      </c>
    </row>
    <row r="35" spans="1:8" ht="25.5" x14ac:dyDescent="0.25">
      <c r="A35" s="192">
        <v>4</v>
      </c>
      <c r="B35" s="193"/>
      <c r="C35" s="194"/>
      <c r="D35" s="92" t="s">
        <v>24</v>
      </c>
      <c r="E35" s="91">
        <f t="shared" ref="E35:F35" si="9">E36</f>
        <v>12000</v>
      </c>
      <c r="F35" s="91">
        <f t="shared" si="9"/>
        <v>12000</v>
      </c>
    </row>
    <row r="36" spans="1:8" ht="25.5" x14ac:dyDescent="0.25">
      <c r="A36" s="186">
        <v>42</v>
      </c>
      <c r="B36" s="187"/>
      <c r="C36" s="188"/>
      <c r="D36" s="34" t="s">
        <v>78</v>
      </c>
      <c r="E36" s="40">
        <v>12000</v>
      </c>
      <c r="F36" s="40">
        <v>12000</v>
      </c>
    </row>
    <row r="37" spans="1:8" x14ac:dyDescent="0.25">
      <c r="A37" s="198" t="s">
        <v>79</v>
      </c>
      <c r="B37" s="199"/>
      <c r="C37" s="200"/>
      <c r="D37" s="82" t="s">
        <v>80</v>
      </c>
      <c r="E37" s="83">
        <f t="shared" ref="E37:F38" si="10">E38</f>
        <v>300</v>
      </c>
      <c r="F37" s="83">
        <f t="shared" si="10"/>
        <v>300</v>
      </c>
    </row>
    <row r="38" spans="1:8" x14ac:dyDescent="0.25">
      <c r="A38" s="192">
        <v>3</v>
      </c>
      <c r="B38" s="193"/>
      <c r="C38" s="194"/>
      <c r="D38" s="92" t="s">
        <v>22</v>
      </c>
      <c r="E38" s="91">
        <f t="shared" si="10"/>
        <v>300</v>
      </c>
      <c r="F38" s="91">
        <f t="shared" si="10"/>
        <v>300</v>
      </c>
    </row>
    <row r="39" spans="1:8" x14ac:dyDescent="0.25">
      <c r="A39" s="186">
        <v>32</v>
      </c>
      <c r="B39" s="187"/>
      <c r="C39" s="188"/>
      <c r="D39" s="34" t="s">
        <v>34</v>
      </c>
      <c r="E39" s="41">
        <v>300</v>
      </c>
      <c r="F39" s="41">
        <v>300</v>
      </c>
    </row>
    <row r="40" spans="1:8" ht="25.5" x14ac:dyDescent="0.25">
      <c r="A40" s="198" t="s">
        <v>92</v>
      </c>
      <c r="B40" s="199"/>
      <c r="C40" s="200"/>
      <c r="D40" s="82" t="s">
        <v>61</v>
      </c>
      <c r="E40" s="83">
        <f t="shared" ref="E40:F40" si="11">E41</f>
        <v>0</v>
      </c>
      <c r="F40" s="83">
        <f t="shared" si="11"/>
        <v>0</v>
      </c>
    </row>
    <row r="41" spans="1:8" x14ac:dyDescent="0.25">
      <c r="A41" s="192">
        <v>3</v>
      </c>
      <c r="B41" s="193"/>
      <c r="C41" s="194"/>
      <c r="D41" s="92" t="s">
        <v>22</v>
      </c>
      <c r="E41" s="91">
        <f t="shared" ref="E41:F41" si="12">E42</f>
        <v>0</v>
      </c>
      <c r="F41" s="91">
        <f t="shared" si="12"/>
        <v>0</v>
      </c>
    </row>
    <row r="42" spans="1:8" x14ac:dyDescent="0.25">
      <c r="A42" s="186">
        <v>32</v>
      </c>
      <c r="B42" s="187"/>
      <c r="C42" s="188"/>
      <c r="D42" s="34" t="s">
        <v>34</v>
      </c>
      <c r="E42" s="40">
        <v>0</v>
      </c>
      <c r="F42" s="40">
        <v>0</v>
      </c>
    </row>
    <row r="43" spans="1:8" x14ac:dyDescent="0.25">
      <c r="A43" s="198" t="s">
        <v>81</v>
      </c>
      <c r="B43" s="199"/>
      <c r="C43" s="200"/>
      <c r="D43" s="82" t="s">
        <v>82</v>
      </c>
      <c r="E43" s="83">
        <f>E44+E48</f>
        <v>1504100</v>
      </c>
      <c r="F43" s="83">
        <f>F44+F48</f>
        <v>1504100</v>
      </c>
    </row>
    <row r="44" spans="1:8" x14ac:dyDescent="0.25">
      <c r="A44" s="192">
        <v>3</v>
      </c>
      <c r="B44" s="193"/>
      <c r="C44" s="194"/>
      <c r="D44" s="92" t="s">
        <v>22</v>
      </c>
      <c r="E44" s="91">
        <f>SUM(E45:E47)</f>
        <v>1502100</v>
      </c>
      <c r="F44" s="91">
        <f>SUM(F45:F47)</f>
        <v>1502100</v>
      </c>
    </row>
    <row r="45" spans="1:8" x14ac:dyDescent="0.25">
      <c r="A45" s="186">
        <v>31</v>
      </c>
      <c r="B45" s="187"/>
      <c r="C45" s="188"/>
      <c r="D45" s="34" t="s">
        <v>23</v>
      </c>
      <c r="E45" s="41">
        <v>1500000</v>
      </c>
      <c r="F45" s="41">
        <v>1500000</v>
      </c>
      <c r="H45" s="75"/>
    </row>
    <row r="46" spans="1:8" x14ac:dyDescent="0.25">
      <c r="A46" s="186">
        <v>32</v>
      </c>
      <c r="B46" s="187"/>
      <c r="C46" s="188"/>
      <c r="D46" s="34" t="s">
        <v>34</v>
      </c>
      <c r="E46" s="41">
        <v>2100</v>
      </c>
      <c r="F46" s="41">
        <v>2100</v>
      </c>
    </row>
    <row r="47" spans="1:8" x14ac:dyDescent="0.25">
      <c r="A47" s="186">
        <v>34</v>
      </c>
      <c r="B47" s="187"/>
      <c r="C47" s="188"/>
      <c r="D47" s="34" t="s">
        <v>57</v>
      </c>
      <c r="E47" s="41">
        <v>0</v>
      </c>
      <c r="F47" s="41">
        <v>0</v>
      </c>
    </row>
    <row r="48" spans="1:8" ht="25.5" x14ac:dyDescent="0.25">
      <c r="A48" s="192">
        <v>4</v>
      </c>
      <c r="B48" s="193"/>
      <c r="C48" s="194"/>
      <c r="D48" s="92" t="s">
        <v>24</v>
      </c>
      <c r="E48" s="91">
        <f t="shared" ref="E48:F48" si="13">E49</f>
        <v>2000</v>
      </c>
      <c r="F48" s="91">
        <f t="shared" si="13"/>
        <v>2000</v>
      </c>
    </row>
    <row r="49" spans="1:8" ht="25.5" x14ac:dyDescent="0.25">
      <c r="A49" s="186">
        <v>42</v>
      </c>
      <c r="B49" s="187"/>
      <c r="C49" s="188"/>
      <c r="D49" s="34" t="s">
        <v>78</v>
      </c>
      <c r="E49" s="41">
        <v>2000</v>
      </c>
      <c r="F49" s="41">
        <v>2000</v>
      </c>
    </row>
    <row r="50" spans="1:8" ht="25.5" x14ac:dyDescent="0.25">
      <c r="A50" s="198" t="s">
        <v>92</v>
      </c>
      <c r="B50" s="199"/>
      <c r="C50" s="200"/>
      <c r="D50" s="82" t="s">
        <v>96</v>
      </c>
      <c r="E50" s="83">
        <f t="shared" ref="E50" si="14">E51</f>
        <v>0</v>
      </c>
      <c r="F50" s="83">
        <f>F51</f>
        <v>0</v>
      </c>
    </row>
    <row r="51" spans="1:8" x14ac:dyDescent="0.25">
      <c r="A51" s="186">
        <v>92</v>
      </c>
      <c r="B51" s="187"/>
      <c r="C51" s="188"/>
      <c r="D51" s="34" t="s">
        <v>95</v>
      </c>
      <c r="E51" s="40">
        <v>0</v>
      </c>
      <c r="F51" s="40">
        <v>0</v>
      </c>
    </row>
    <row r="52" spans="1:8" x14ac:dyDescent="0.25">
      <c r="A52" s="198" t="s">
        <v>83</v>
      </c>
      <c r="B52" s="199"/>
      <c r="C52" s="200"/>
      <c r="D52" s="82" t="s">
        <v>56</v>
      </c>
      <c r="E52" s="83">
        <f t="shared" ref="E52:F52" si="15">E53+E57</f>
        <v>1000</v>
      </c>
      <c r="F52" s="83">
        <f t="shared" si="15"/>
        <v>4200</v>
      </c>
    </row>
    <row r="53" spans="1:8" x14ac:dyDescent="0.25">
      <c r="A53" s="192">
        <v>3</v>
      </c>
      <c r="B53" s="193"/>
      <c r="C53" s="194"/>
      <c r="D53" s="92" t="s">
        <v>22</v>
      </c>
      <c r="E53" s="91">
        <f t="shared" ref="E53:F53" si="16">SUM(E54:E56)</f>
        <v>1000</v>
      </c>
      <c r="F53" s="91">
        <f t="shared" si="16"/>
        <v>3150</v>
      </c>
      <c r="H53" s="75"/>
    </row>
    <row r="54" spans="1:8" x14ac:dyDescent="0.25">
      <c r="A54" s="186">
        <v>31</v>
      </c>
      <c r="B54" s="187"/>
      <c r="C54" s="188"/>
      <c r="D54" s="34" t="s">
        <v>23</v>
      </c>
      <c r="E54" s="41">
        <v>0</v>
      </c>
      <c r="F54" s="41">
        <v>0</v>
      </c>
    </row>
    <row r="55" spans="1:8" x14ac:dyDescent="0.25">
      <c r="A55" s="186">
        <v>32</v>
      </c>
      <c r="B55" s="187"/>
      <c r="C55" s="188"/>
      <c r="D55" s="34" t="s">
        <v>34</v>
      </c>
      <c r="E55" s="41">
        <v>1000</v>
      </c>
      <c r="F55" s="41">
        <v>1750</v>
      </c>
    </row>
    <row r="56" spans="1:8" x14ac:dyDescent="0.25">
      <c r="A56" s="186">
        <v>38</v>
      </c>
      <c r="B56" s="187"/>
      <c r="C56" s="188"/>
      <c r="D56" s="34" t="s">
        <v>117</v>
      </c>
      <c r="E56" s="40">
        <v>0</v>
      </c>
      <c r="F56" s="40">
        <v>1400</v>
      </c>
    </row>
    <row r="57" spans="1:8" ht="25.5" x14ac:dyDescent="0.25">
      <c r="A57" s="192">
        <v>4</v>
      </c>
      <c r="B57" s="193"/>
      <c r="C57" s="194"/>
      <c r="D57" s="92" t="s">
        <v>24</v>
      </c>
      <c r="E57" s="91">
        <f t="shared" ref="E57:F57" si="17">E58</f>
        <v>0</v>
      </c>
      <c r="F57" s="91">
        <f t="shared" si="17"/>
        <v>1050</v>
      </c>
    </row>
    <row r="58" spans="1:8" ht="25.5" x14ac:dyDescent="0.25">
      <c r="A58" s="186">
        <v>42</v>
      </c>
      <c r="B58" s="187"/>
      <c r="C58" s="188"/>
      <c r="D58" s="34" t="s">
        <v>129</v>
      </c>
      <c r="E58" s="40">
        <v>0</v>
      </c>
      <c r="F58" s="40">
        <v>1050</v>
      </c>
    </row>
    <row r="59" spans="1:8" x14ac:dyDescent="0.25">
      <c r="A59" s="198" t="s">
        <v>92</v>
      </c>
      <c r="B59" s="199"/>
      <c r="C59" s="200"/>
      <c r="D59" s="82" t="s">
        <v>63</v>
      </c>
      <c r="E59" s="83">
        <f t="shared" ref="E59:F59" si="18">E60</f>
        <v>6000</v>
      </c>
      <c r="F59" s="83">
        <f t="shared" si="18"/>
        <v>6000</v>
      </c>
    </row>
    <row r="60" spans="1:8" x14ac:dyDescent="0.25">
      <c r="A60" s="192">
        <v>3</v>
      </c>
      <c r="B60" s="193"/>
      <c r="C60" s="194"/>
      <c r="D60" s="92" t="s">
        <v>22</v>
      </c>
      <c r="E60" s="91">
        <f t="shared" ref="E60:F60" si="19">E61</f>
        <v>6000</v>
      </c>
      <c r="F60" s="91">
        <f t="shared" si="19"/>
        <v>6000</v>
      </c>
    </row>
    <row r="61" spans="1:8" x14ac:dyDescent="0.25">
      <c r="A61" s="186">
        <v>32</v>
      </c>
      <c r="B61" s="187"/>
      <c r="C61" s="188"/>
      <c r="D61" s="34" t="s">
        <v>34</v>
      </c>
      <c r="E61" s="40">
        <v>6000</v>
      </c>
      <c r="F61" s="40">
        <v>6000</v>
      </c>
    </row>
    <row r="62" spans="1:8" x14ac:dyDescent="0.25">
      <c r="A62" s="189" t="s">
        <v>118</v>
      </c>
      <c r="B62" s="190"/>
      <c r="C62" s="191"/>
      <c r="D62" s="107" t="s">
        <v>113</v>
      </c>
      <c r="E62" s="83">
        <f t="shared" ref="E62:F62" si="20">E63</f>
        <v>10000</v>
      </c>
      <c r="F62" s="83">
        <f t="shared" si="20"/>
        <v>60000</v>
      </c>
    </row>
    <row r="63" spans="1:8" x14ac:dyDescent="0.25">
      <c r="A63" s="192">
        <v>3</v>
      </c>
      <c r="B63" s="193"/>
      <c r="C63" s="194"/>
      <c r="D63" s="92" t="s">
        <v>22</v>
      </c>
      <c r="E63" s="91">
        <f>SUM(E64:E65)</f>
        <v>10000</v>
      </c>
      <c r="F63" s="91">
        <f>SUM(F64:F65)</f>
        <v>60000</v>
      </c>
    </row>
    <row r="64" spans="1:8" x14ac:dyDescent="0.25">
      <c r="A64" s="186">
        <v>32</v>
      </c>
      <c r="B64" s="187"/>
      <c r="C64" s="188"/>
      <c r="D64" s="34" t="s">
        <v>34</v>
      </c>
      <c r="E64" s="40">
        <v>10000</v>
      </c>
      <c r="F64" s="40">
        <v>30000</v>
      </c>
    </row>
    <row r="65" spans="1:8" ht="38.25" x14ac:dyDescent="0.25">
      <c r="A65" s="186">
        <v>36</v>
      </c>
      <c r="B65" s="187"/>
      <c r="C65" s="188"/>
      <c r="D65" s="150" t="s">
        <v>135</v>
      </c>
      <c r="E65" s="41">
        <v>0</v>
      </c>
      <c r="F65" s="40">
        <v>30000</v>
      </c>
      <c r="H65" s="75"/>
    </row>
    <row r="66" spans="1:8" x14ac:dyDescent="0.25">
      <c r="A66" s="189" t="s">
        <v>92</v>
      </c>
      <c r="B66" s="190"/>
      <c r="C66" s="191"/>
      <c r="D66" s="148" t="s">
        <v>133</v>
      </c>
      <c r="E66" s="83">
        <f>E67</f>
        <v>4500</v>
      </c>
      <c r="F66" s="83">
        <f>F67</f>
        <v>4500</v>
      </c>
    </row>
    <row r="67" spans="1:8" x14ac:dyDescent="0.25">
      <c r="A67" s="192">
        <v>3</v>
      </c>
      <c r="B67" s="193"/>
      <c r="C67" s="194"/>
      <c r="D67" s="92" t="s">
        <v>22</v>
      </c>
      <c r="E67" s="91">
        <f>E68</f>
        <v>4500</v>
      </c>
      <c r="F67" s="91">
        <f>F68</f>
        <v>4500</v>
      </c>
    </row>
    <row r="68" spans="1:8" x14ac:dyDescent="0.25">
      <c r="A68" s="186">
        <v>32</v>
      </c>
      <c r="B68" s="187"/>
      <c r="C68" s="188"/>
      <c r="D68" s="34" t="s">
        <v>34</v>
      </c>
      <c r="E68" s="40">
        <v>4500</v>
      </c>
      <c r="F68" s="40">
        <v>4500</v>
      </c>
    </row>
    <row r="69" spans="1:8" x14ac:dyDescent="0.25">
      <c r="A69" s="189" t="s">
        <v>136</v>
      </c>
      <c r="B69" s="190"/>
      <c r="C69" s="191"/>
      <c r="D69" s="149" t="s">
        <v>137</v>
      </c>
      <c r="E69" s="83">
        <f>E70</f>
        <v>0</v>
      </c>
      <c r="F69" s="83">
        <f>F70</f>
        <v>1200</v>
      </c>
    </row>
    <row r="70" spans="1:8" ht="25.5" x14ac:dyDescent="0.25">
      <c r="A70" s="192">
        <v>4</v>
      </c>
      <c r="B70" s="193"/>
      <c r="C70" s="194"/>
      <c r="D70" s="92" t="s">
        <v>138</v>
      </c>
      <c r="E70" s="91">
        <f>E71</f>
        <v>0</v>
      </c>
      <c r="F70" s="91">
        <f>F71</f>
        <v>1200</v>
      </c>
    </row>
    <row r="71" spans="1:8" ht="25.5" x14ac:dyDescent="0.25">
      <c r="A71" s="186">
        <v>42</v>
      </c>
      <c r="B71" s="187"/>
      <c r="C71" s="188"/>
      <c r="D71" s="34" t="s">
        <v>129</v>
      </c>
      <c r="E71" s="40">
        <v>0</v>
      </c>
      <c r="F71" s="40">
        <v>1200</v>
      </c>
    </row>
    <row r="72" spans="1:8" x14ac:dyDescent="0.25">
      <c r="A72" s="198" t="s">
        <v>84</v>
      </c>
      <c r="B72" s="199"/>
      <c r="C72" s="200"/>
      <c r="D72" s="82" t="s">
        <v>85</v>
      </c>
      <c r="E72" s="83">
        <f>E73+E77</f>
        <v>8000</v>
      </c>
      <c r="F72" s="83">
        <f t="shared" ref="F72" si="21">F73+F77</f>
        <v>20600</v>
      </c>
    </row>
    <row r="73" spans="1:8" x14ac:dyDescent="0.25">
      <c r="A73" s="192">
        <v>3</v>
      </c>
      <c r="B73" s="193"/>
      <c r="C73" s="194"/>
      <c r="D73" s="92" t="s">
        <v>22</v>
      </c>
      <c r="E73" s="91">
        <f>SUM(E74:E76)</f>
        <v>7000</v>
      </c>
      <c r="F73" s="91">
        <f>SUM(F74:F76)</f>
        <v>13400</v>
      </c>
    </row>
    <row r="74" spans="1:8" s="50" customFormat="1" x14ac:dyDescent="0.25">
      <c r="A74" s="195">
        <v>31</v>
      </c>
      <c r="B74" s="196"/>
      <c r="C74" s="197"/>
      <c r="D74" s="151" t="s">
        <v>139</v>
      </c>
      <c r="E74" s="45">
        <v>0</v>
      </c>
      <c r="F74" s="45">
        <v>2300</v>
      </c>
    </row>
    <row r="75" spans="1:8" x14ac:dyDescent="0.25">
      <c r="A75" s="186">
        <v>32</v>
      </c>
      <c r="B75" s="187"/>
      <c r="C75" s="188"/>
      <c r="D75" s="34" t="s">
        <v>34</v>
      </c>
      <c r="E75" s="41">
        <v>7000</v>
      </c>
      <c r="F75" s="41">
        <v>11100</v>
      </c>
    </row>
    <row r="76" spans="1:8" ht="38.25" x14ac:dyDescent="0.25">
      <c r="A76" s="186">
        <v>37</v>
      </c>
      <c r="B76" s="187"/>
      <c r="C76" s="188"/>
      <c r="D76" s="34" t="s">
        <v>77</v>
      </c>
      <c r="E76" s="40">
        <v>0</v>
      </c>
      <c r="F76" s="40">
        <v>0</v>
      </c>
    </row>
    <row r="77" spans="1:8" ht="25.5" x14ac:dyDescent="0.25">
      <c r="A77" s="192">
        <v>4</v>
      </c>
      <c r="B77" s="193"/>
      <c r="C77" s="194"/>
      <c r="D77" s="92" t="s">
        <v>24</v>
      </c>
      <c r="E77" s="91">
        <f t="shared" ref="E77:F77" si="22">E78</f>
        <v>1000</v>
      </c>
      <c r="F77" s="91">
        <f t="shared" si="22"/>
        <v>7200</v>
      </c>
      <c r="H77" s="75"/>
    </row>
    <row r="78" spans="1:8" ht="25.5" x14ac:dyDescent="0.25">
      <c r="A78" s="186">
        <v>42</v>
      </c>
      <c r="B78" s="187"/>
      <c r="C78" s="188"/>
      <c r="D78" s="34" t="s">
        <v>78</v>
      </c>
      <c r="E78" s="41">
        <v>1000</v>
      </c>
      <c r="F78" s="41">
        <v>7200</v>
      </c>
    </row>
    <row r="79" spans="1:8" x14ac:dyDescent="0.25">
      <c r="A79" s="198" t="s">
        <v>92</v>
      </c>
      <c r="B79" s="199"/>
      <c r="C79" s="200"/>
      <c r="D79" s="82" t="s">
        <v>97</v>
      </c>
      <c r="E79" s="83">
        <f>E80+E82</f>
        <v>300</v>
      </c>
      <c r="F79" s="83">
        <f>F80+F82</f>
        <v>300</v>
      </c>
    </row>
    <row r="80" spans="1:8" s="50" customFormat="1" x14ac:dyDescent="0.25">
      <c r="A80" s="192">
        <v>3</v>
      </c>
      <c r="B80" s="193"/>
      <c r="C80" s="194"/>
      <c r="D80" s="93" t="s">
        <v>22</v>
      </c>
      <c r="E80" s="91">
        <f t="shared" ref="E80:F80" si="23">E81</f>
        <v>0</v>
      </c>
      <c r="F80" s="91">
        <f t="shared" si="23"/>
        <v>0</v>
      </c>
    </row>
    <row r="81" spans="1:6" x14ac:dyDescent="0.25">
      <c r="A81" s="186">
        <v>32</v>
      </c>
      <c r="B81" s="187"/>
      <c r="C81" s="188"/>
      <c r="D81" s="34" t="s">
        <v>34</v>
      </c>
      <c r="E81" s="40">
        <v>0</v>
      </c>
      <c r="F81" s="40">
        <v>0</v>
      </c>
    </row>
    <row r="82" spans="1:6" ht="25.5" x14ac:dyDescent="0.25">
      <c r="A82" s="192">
        <v>4</v>
      </c>
      <c r="B82" s="193"/>
      <c r="C82" s="194"/>
      <c r="D82" s="92" t="s">
        <v>24</v>
      </c>
      <c r="E82" s="91">
        <f t="shared" ref="E82:F82" si="24">E83</f>
        <v>300</v>
      </c>
      <c r="F82" s="91">
        <f t="shared" si="24"/>
        <v>300</v>
      </c>
    </row>
    <row r="83" spans="1:6" ht="25.5" x14ac:dyDescent="0.25">
      <c r="A83" s="186">
        <v>42</v>
      </c>
      <c r="B83" s="187"/>
      <c r="C83" s="188"/>
      <c r="D83" s="34" t="s">
        <v>78</v>
      </c>
      <c r="E83" s="40">
        <v>300</v>
      </c>
      <c r="F83" s="40">
        <v>300</v>
      </c>
    </row>
    <row r="84" spans="1:6" ht="38.25" x14ac:dyDescent="0.25">
      <c r="A84" s="198" t="s">
        <v>86</v>
      </c>
      <c r="B84" s="199"/>
      <c r="C84" s="200"/>
      <c r="D84" s="82" t="s">
        <v>87</v>
      </c>
      <c r="E84" s="83">
        <f t="shared" ref="E84:F85" si="25">E85</f>
        <v>0</v>
      </c>
      <c r="F84" s="83">
        <f t="shared" si="25"/>
        <v>0</v>
      </c>
    </row>
    <row r="85" spans="1:6" ht="25.5" x14ac:dyDescent="0.25">
      <c r="A85" s="192">
        <v>4</v>
      </c>
      <c r="B85" s="193"/>
      <c r="C85" s="194"/>
      <c r="D85" s="92" t="s">
        <v>24</v>
      </c>
      <c r="E85" s="91">
        <f t="shared" si="25"/>
        <v>0</v>
      </c>
      <c r="F85" s="91">
        <f t="shared" si="25"/>
        <v>0</v>
      </c>
    </row>
    <row r="86" spans="1:6" ht="25.5" x14ac:dyDescent="0.25">
      <c r="A86" s="186">
        <v>42</v>
      </c>
      <c r="B86" s="187"/>
      <c r="C86" s="188"/>
      <c r="D86" s="34" t="s">
        <v>78</v>
      </c>
      <c r="E86" s="41">
        <v>0</v>
      </c>
      <c r="F86" s="41">
        <v>0</v>
      </c>
    </row>
    <row r="87" spans="1:6" ht="38.25" x14ac:dyDescent="0.25">
      <c r="A87" s="198" t="s">
        <v>92</v>
      </c>
      <c r="B87" s="199"/>
      <c r="C87" s="200"/>
      <c r="D87" s="82" t="s">
        <v>98</v>
      </c>
      <c r="E87" s="83">
        <f t="shared" ref="E87:F88" si="26">E88</f>
        <v>0</v>
      </c>
      <c r="F87" s="83">
        <f t="shared" si="26"/>
        <v>0</v>
      </c>
    </row>
    <row r="88" spans="1:6" ht="25.5" x14ac:dyDescent="0.25">
      <c r="A88" s="192">
        <v>4</v>
      </c>
      <c r="B88" s="193"/>
      <c r="C88" s="194"/>
      <c r="D88" s="92" t="s">
        <v>24</v>
      </c>
      <c r="E88" s="91">
        <f t="shared" si="26"/>
        <v>0</v>
      </c>
      <c r="F88" s="91">
        <f t="shared" si="26"/>
        <v>0</v>
      </c>
    </row>
    <row r="89" spans="1:6" ht="25.5" x14ac:dyDescent="0.25">
      <c r="A89" s="186">
        <v>42</v>
      </c>
      <c r="B89" s="187"/>
      <c r="C89" s="188"/>
      <c r="D89" s="34" t="s">
        <v>78</v>
      </c>
      <c r="E89" s="40">
        <v>0</v>
      </c>
      <c r="F89" s="40">
        <v>0</v>
      </c>
    </row>
    <row r="90" spans="1:6" ht="14.25" customHeight="1" x14ac:dyDescent="0.25">
      <c r="A90" s="204" t="s">
        <v>88</v>
      </c>
      <c r="B90" s="205"/>
      <c r="C90" s="206"/>
      <c r="D90" s="81" t="s">
        <v>89</v>
      </c>
      <c r="E90" s="84">
        <f t="shared" ref="E90:F90" si="27">E91+E101+E96</f>
        <v>34000</v>
      </c>
      <c r="F90" s="84">
        <f t="shared" si="27"/>
        <v>82000</v>
      </c>
    </row>
    <row r="91" spans="1:6" ht="15" customHeight="1" x14ac:dyDescent="0.25">
      <c r="A91" s="198" t="s">
        <v>72</v>
      </c>
      <c r="B91" s="199"/>
      <c r="C91" s="200"/>
      <c r="D91" s="82" t="s">
        <v>73</v>
      </c>
      <c r="E91" s="83">
        <f>E92+E94</f>
        <v>0</v>
      </c>
      <c r="F91" s="83">
        <f t="shared" ref="F91" si="28">F92+F94</f>
        <v>48000</v>
      </c>
    </row>
    <row r="92" spans="1:6" x14ac:dyDescent="0.25">
      <c r="A92" s="192">
        <v>3</v>
      </c>
      <c r="B92" s="193"/>
      <c r="C92" s="194"/>
      <c r="D92" s="92" t="s">
        <v>22</v>
      </c>
      <c r="E92" s="91">
        <f t="shared" ref="E92:F92" si="29">E93</f>
        <v>0</v>
      </c>
      <c r="F92" s="91">
        <f t="shared" si="29"/>
        <v>48000</v>
      </c>
    </row>
    <row r="93" spans="1:6" x14ac:dyDescent="0.25">
      <c r="A93" s="186">
        <v>32</v>
      </c>
      <c r="B93" s="187"/>
      <c r="C93" s="188"/>
      <c r="D93" s="26" t="s">
        <v>34</v>
      </c>
      <c r="E93" s="41">
        <v>0</v>
      </c>
      <c r="F93" s="41">
        <v>48000</v>
      </c>
    </row>
    <row r="94" spans="1:6" ht="25.5" x14ac:dyDescent="0.25">
      <c r="A94" s="192">
        <v>4</v>
      </c>
      <c r="B94" s="193"/>
      <c r="C94" s="194"/>
      <c r="D94" s="92" t="s">
        <v>24</v>
      </c>
      <c r="E94" s="91">
        <f t="shared" ref="E94:F94" si="30">E95</f>
        <v>0</v>
      </c>
      <c r="F94" s="91">
        <f t="shared" si="30"/>
        <v>0</v>
      </c>
    </row>
    <row r="95" spans="1:6" ht="25.5" x14ac:dyDescent="0.25">
      <c r="A95" s="186">
        <v>42</v>
      </c>
      <c r="B95" s="187"/>
      <c r="C95" s="188"/>
      <c r="D95" s="34" t="s">
        <v>45</v>
      </c>
      <c r="E95" s="41">
        <v>0</v>
      </c>
      <c r="F95" s="41">
        <v>0</v>
      </c>
    </row>
    <row r="96" spans="1:6" x14ac:dyDescent="0.25">
      <c r="A96" s="198" t="s">
        <v>119</v>
      </c>
      <c r="B96" s="199"/>
      <c r="C96" s="200"/>
      <c r="D96" s="106" t="s">
        <v>120</v>
      </c>
      <c r="E96" s="83">
        <f>E97+E99</f>
        <v>34000</v>
      </c>
      <c r="F96" s="83">
        <f>F97+F99</f>
        <v>34000</v>
      </c>
    </row>
    <row r="97" spans="1:6" x14ac:dyDescent="0.25">
      <c r="A97" s="192">
        <v>3</v>
      </c>
      <c r="B97" s="193"/>
      <c r="C97" s="194"/>
      <c r="D97" s="92" t="s">
        <v>22</v>
      </c>
      <c r="E97" s="91">
        <f>E98</f>
        <v>6000</v>
      </c>
      <c r="F97" s="91">
        <f t="shared" ref="F97" si="31">F98</f>
        <v>6000</v>
      </c>
    </row>
    <row r="98" spans="1:6" x14ac:dyDescent="0.25">
      <c r="A98" s="186">
        <v>32</v>
      </c>
      <c r="B98" s="187"/>
      <c r="C98" s="188"/>
      <c r="D98" s="34" t="s">
        <v>34</v>
      </c>
      <c r="E98" s="40">
        <v>6000</v>
      </c>
      <c r="F98" s="40">
        <v>6000</v>
      </c>
    </row>
    <row r="99" spans="1:6" ht="25.5" x14ac:dyDescent="0.25">
      <c r="A99" s="192">
        <v>4</v>
      </c>
      <c r="B99" s="193"/>
      <c r="C99" s="194"/>
      <c r="D99" s="92" t="s">
        <v>24</v>
      </c>
      <c r="E99" s="91">
        <f>E100</f>
        <v>28000</v>
      </c>
      <c r="F99" s="91">
        <f t="shared" ref="F99" si="32">F100</f>
        <v>28000</v>
      </c>
    </row>
    <row r="100" spans="1:6" ht="25.5" x14ac:dyDescent="0.25">
      <c r="A100" s="186">
        <v>42</v>
      </c>
      <c r="B100" s="187"/>
      <c r="C100" s="188"/>
      <c r="D100" s="34" t="s">
        <v>78</v>
      </c>
      <c r="E100" s="40">
        <v>28000</v>
      </c>
      <c r="F100" s="40">
        <v>28000</v>
      </c>
    </row>
    <row r="101" spans="1:6" ht="15" customHeight="1" x14ac:dyDescent="0.25">
      <c r="A101" s="198" t="s">
        <v>81</v>
      </c>
      <c r="B101" s="199"/>
      <c r="C101" s="200"/>
      <c r="D101" s="82" t="s">
        <v>82</v>
      </c>
      <c r="E101" s="83">
        <f t="shared" ref="E101:F102" si="33">E102</f>
        <v>0</v>
      </c>
      <c r="F101" s="83">
        <f t="shared" si="33"/>
        <v>0</v>
      </c>
    </row>
    <row r="102" spans="1:6" ht="25.5" x14ac:dyDescent="0.25">
      <c r="A102" s="192">
        <v>4</v>
      </c>
      <c r="B102" s="193"/>
      <c r="C102" s="194"/>
      <c r="D102" s="92" t="s">
        <v>24</v>
      </c>
      <c r="E102" s="91">
        <f t="shared" si="33"/>
        <v>0</v>
      </c>
      <c r="F102" s="91">
        <f t="shared" si="33"/>
        <v>0</v>
      </c>
    </row>
    <row r="103" spans="1:6" ht="25.5" x14ac:dyDescent="0.25">
      <c r="A103" s="186">
        <v>42</v>
      </c>
      <c r="B103" s="187"/>
      <c r="C103" s="188"/>
      <c r="D103" s="26" t="s">
        <v>45</v>
      </c>
      <c r="E103" s="41">
        <v>0</v>
      </c>
      <c r="F103" s="41">
        <v>0</v>
      </c>
    </row>
    <row r="104" spans="1:6" ht="30" x14ac:dyDescent="0.25">
      <c r="A104" s="210" t="s">
        <v>90</v>
      </c>
      <c r="B104" s="211"/>
      <c r="C104" s="212"/>
      <c r="D104" s="85" t="s">
        <v>91</v>
      </c>
      <c r="E104" s="97">
        <f>E105+E109</f>
        <v>0</v>
      </c>
      <c r="F104" s="97">
        <f t="shared" ref="F104" si="34">F105+F109</f>
        <v>5810</v>
      </c>
    </row>
    <row r="105" spans="1:6" s="89" customFormat="1" ht="15.75" customHeight="1" x14ac:dyDescent="0.2">
      <c r="A105" s="198" t="s">
        <v>72</v>
      </c>
      <c r="B105" s="199"/>
      <c r="C105" s="200"/>
      <c r="D105" s="87" t="s">
        <v>73</v>
      </c>
      <c r="E105" s="83">
        <f t="shared" ref="E105:F105" si="35">E106</f>
        <v>0</v>
      </c>
      <c r="F105" s="83">
        <f t="shared" si="35"/>
        <v>2360</v>
      </c>
    </row>
    <row r="106" spans="1:6" x14ac:dyDescent="0.25">
      <c r="A106" s="192">
        <v>3</v>
      </c>
      <c r="B106" s="193"/>
      <c r="C106" s="194"/>
      <c r="D106" s="90" t="s">
        <v>22</v>
      </c>
      <c r="E106" s="91">
        <f t="shared" ref="E106:F106" si="36">SUM(E107:E108)</f>
        <v>0</v>
      </c>
      <c r="F106" s="91">
        <f t="shared" si="36"/>
        <v>2360</v>
      </c>
    </row>
    <row r="107" spans="1:6" x14ac:dyDescent="0.25">
      <c r="A107" s="186">
        <v>31</v>
      </c>
      <c r="B107" s="187"/>
      <c r="C107" s="188"/>
      <c r="D107" s="86" t="s">
        <v>23</v>
      </c>
      <c r="E107" s="40">
        <v>0</v>
      </c>
      <c r="F107" s="40">
        <v>2300</v>
      </c>
    </row>
    <row r="108" spans="1:6" x14ac:dyDescent="0.25">
      <c r="A108" s="186">
        <v>32</v>
      </c>
      <c r="B108" s="187"/>
      <c r="C108" s="188"/>
      <c r="D108" s="86" t="s">
        <v>34</v>
      </c>
      <c r="E108" s="40">
        <v>0</v>
      </c>
      <c r="F108" s="40">
        <v>60</v>
      </c>
    </row>
    <row r="109" spans="1:6" x14ac:dyDescent="0.25">
      <c r="A109" s="189" t="s">
        <v>92</v>
      </c>
      <c r="B109" s="190"/>
      <c r="C109" s="191"/>
      <c r="D109" s="88" t="s">
        <v>99</v>
      </c>
      <c r="E109" s="83">
        <f t="shared" ref="E109:F109" si="37">E110</f>
        <v>0</v>
      </c>
      <c r="F109" s="83">
        <f t="shared" si="37"/>
        <v>3450</v>
      </c>
    </row>
    <row r="110" spans="1:6" x14ac:dyDescent="0.25">
      <c r="A110" s="192">
        <v>3</v>
      </c>
      <c r="B110" s="193"/>
      <c r="C110" s="194"/>
      <c r="D110" s="90" t="s">
        <v>22</v>
      </c>
      <c r="E110" s="91">
        <f t="shared" ref="E110:F110" si="38">SUM(E111:E112)</f>
        <v>0</v>
      </c>
      <c r="F110" s="91">
        <f t="shared" si="38"/>
        <v>3450</v>
      </c>
    </row>
    <row r="111" spans="1:6" x14ac:dyDescent="0.25">
      <c r="A111" s="186">
        <v>31</v>
      </c>
      <c r="B111" s="187"/>
      <c r="C111" s="188"/>
      <c r="D111" s="86" t="s">
        <v>23</v>
      </c>
      <c r="E111" s="40">
        <v>0</v>
      </c>
      <c r="F111" s="40">
        <v>3450</v>
      </c>
    </row>
    <row r="112" spans="1:6" x14ac:dyDescent="0.25">
      <c r="A112" s="186">
        <v>32</v>
      </c>
      <c r="B112" s="187"/>
      <c r="C112" s="188"/>
      <c r="D112" s="86" t="s">
        <v>34</v>
      </c>
      <c r="E112" s="40">
        <v>0</v>
      </c>
      <c r="F112" s="40">
        <v>0</v>
      </c>
    </row>
  </sheetData>
  <mergeCells count="110">
    <mergeCell ref="A85:C85"/>
    <mergeCell ref="A28:C28"/>
    <mergeCell ref="A54:C54"/>
    <mergeCell ref="A55:C55"/>
    <mergeCell ref="A72:C72"/>
    <mergeCell ref="A73:C73"/>
    <mergeCell ref="A80:C80"/>
    <mergeCell ref="A82:C82"/>
    <mergeCell ref="A75:C75"/>
    <mergeCell ref="A77:C77"/>
    <mergeCell ref="A78:C78"/>
    <mergeCell ref="A56:C56"/>
    <mergeCell ref="A62:C62"/>
    <mergeCell ref="A63:C63"/>
    <mergeCell ref="A64:C64"/>
    <mergeCell ref="A66:C66"/>
    <mergeCell ref="A67:C67"/>
    <mergeCell ref="A68:C68"/>
    <mergeCell ref="A40:C40"/>
    <mergeCell ref="A41:C41"/>
    <mergeCell ref="A42:C42"/>
    <mergeCell ref="A14:C14"/>
    <mergeCell ref="A83:C83"/>
    <mergeCell ref="A84:C84"/>
    <mergeCell ref="A23:C23"/>
    <mergeCell ref="A37:C37"/>
    <mergeCell ref="A38:C38"/>
    <mergeCell ref="A43:C43"/>
    <mergeCell ref="A53:C53"/>
    <mergeCell ref="A24:C24"/>
    <mergeCell ref="A16:C16"/>
    <mergeCell ref="A17:C17"/>
    <mergeCell ref="A18:C18"/>
    <mergeCell ref="A19:C19"/>
    <mergeCell ref="A22:C22"/>
    <mergeCell ref="A20:C20"/>
    <mergeCell ref="A21:C21"/>
    <mergeCell ref="A27:C27"/>
    <mergeCell ref="A76:C76"/>
    <mergeCell ref="A112:C112"/>
    <mergeCell ref="A87:C87"/>
    <mergeCell ref="A88:C88"/>
    <mergeCell ref="A89:C89"/>
    <mergeCell ref="A109:C109"/>
    <mergeCell ref="A110:C110"/>
    <mergeCell ref="A94:C94"/>
    <mergeCell ref="A95:C95"/>
    <mergeCell ref="A104:C104"/>
    <mergeCell ref="A105:C105"/>
    <mergeCell ref="A106:C106"/>
    <mergeCell ref="A107:C107"/>
    <mergeCell ref="A108:C108"/>
    <mergeCell ref="A103:C103"/>
    <mergeCell ref="A90:C90"/>
    <mergeCell ref="A91:C91"/>
    <mergeCell ref="A93:C93"/>
    <mergeCell ref="A102:C102"/>
    <mergeCell ref="A96:C96"/>
    <mergeCell ref="A97:C97"/>
    <mergeCell ref="A98:C98"/>
    <mergeCell ref="A99:C99"/>
    <mergeCell ref="A100:C100"/>
    <mergeCell ref="A48:C48"/>
    <mergeCell ref="A49:C49"/>
    <mergeCell ref="A52:C52"/>
    <mergeCell ref="A57:C57"/>
    <mergeCell ref="A58:C58"/>
    <mergeCell ref="A6:C6"/>
    <mergeCell ref="A7:C7"/>
    <mergeCell ref="A1:F1"/>
    <mergeCell ref="A3:F3"/>
    <mergeCell ref="A5:C5"/>
    <mergeCell ref="A11:C11"/>
    <mergeCell ref="A12:C12"/>
    <mergeCell ref="A13:C13"/>
    <mergeCell ref="A8:C8"/>
    <mergeCell ref="A9:C9"/>
    <mergeCell ref="A10:C10"/>
    <mergeCell ref="A15:C15"/>
    <mergeCell ref="A30:C30"/>
    <mergeCell ref="A31:C31"/>
    <mergeCell ref="A35:C35"/>
    <mergeCell ref="A36:C36"/>
    <mergeCell ref="A32:C32"/>
    <mergeCell ref="A33:C33"/>
    <mergeCell ref="A34:C34"/>
    <mergeCell ref="A65:C65"/>
    <mergeCell ref="A69:C69"/>
    <mergeCell ref="A70:C70"/>
    <mergeCell ref="A71:C71"/>
    <mergeCell ref="A74:C74"/>
    <mergeCell ref="A111:C111"/>
    <mergeCell ref="A25:C25"/>
    <mergeCell ref="A92:C92"/>
    <mergeCell ref="A101:C101"/>
    <mergeCell ref="A50:C50"/>
    <mergeCell ref="A51:C51"/>
    <mergeCell ref="A59:C59"/>
    <mergeCell ref="A60:C60"/>
    <mergeCell ref="A61:C61"/>
    <mergeCell ref="A79:C79"/>
    <mergeCell ref="A86:C86"/>
    <mergeCell ref="A81:C81"/>
    <mergeCell ref="A26:C26"/>
    <mergeCell ref="A29:C29"/>
    <mergeCell ref="A39:C39"/>
    <mergeCell ref="A44:C44"/>
    <mergeCell ref="A45:C45"/>
    <mergeCell ref="A46:C46"/>
    <mergeCell ref="A47:C47"/>
  </mergeCells>
  <pageMargins left="0.7" right="0.7" top="0.75" bottom="0.75" header="0.3" footer="0.3"/>
  <pageSetup paperSize="9" scale="61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Prihodi i rashodi po izvorima</vt:lpstr>
      <vt:lpstr>Račun finaciranja</vt:lpstr>
      <vt:lpstr>Rashodi prema funkcijskoj kl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Antonija Kiš</cp:lastModifiedBy>
  <cp:lastPrinted>2025-12-29T09:21:36Z</cp:lastPrinted>
  <dcterms:created xsi:type="dcterms:W3CDTF">2022-08-12T12:51:27Z</dcterms:created>
  <dcterms:modified xsi:type="dcterms:W3CDTF">2025-12-29T09:59:36Z</dcterms:modified>
</cp:coreProperties>
</file>